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xl/comments1.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Volumes/HD710A/Consultorias SV/Social Impact/Grants Modelo de Gestión/Entregables a CSA/Formatos/Subproceso 2/"/>
    </mc:Choice>
  </mc:AlternateContent>
  <xr:revisionPtr revIDLastSave="0" documentId="8_{F5E94B25-71D9-4142-BF55-F8F676700D59}" xr6:coauthVersionLast="45" xr6:coauthVersionMax="45" xr10:uidLastSave="{00000000-0000-0000-0000-000000000000}"/>
  <workbookProtection workbookAlgorithmName="SHA-512" workbookHashValue="aQq6DUKsth004WKterCE/Ay3K2ifoLabvHRcW7Oy1ew6EwA9fEDXBQpM9asG7ZHdm5E5fKRv5d//abWmQj0sNQ==" workbookSaltValue="g++hqd+5JCCjHSNTbNjnfw==" workbookSpinCount="100000" lockStructure="1"/>
  <bookViews>
    <workbookView xWindow="5460" yWindow="460" windowWidth="25520" windowHeight="16480" tabRatio="599" activeTab="1" xr2:uid="{00000000-000D-0000-FFFF-FFFF00000000}"/>
  </bookViews>
  <sheets>
    <sheet name="Documentos soporte a presentar" sheetId="2" r:id="rId1"/>
    <sheet name="Encuesta Pre-Subvebción" sheetId="1" r:id="rId2"/>
    <sheet name="Apéndice 1 - Historial Desempeñ" sheetId="12" r:id="rId3"/>
    <sheet name="1. Estructura Legal" sheetId="3" state="hidden" r:id="rId4"/>
    <sheet name="2. Administración Financiera" sheetId="4" state="hidden" r:id="rId5"/>
    <sheet name="3. Adquisiciones " sheetId="5" state="hidden" r:id="rId6"/>
    <sheet name="4. Recursos Humanos" sheetId="6" state="hidden" r:id="rId7"/>
    <sheet name="5. Gestión de Proyectos" sheetId="7" state="hidden" r:id="rId8"/>
    <sheet name="6. Sostenibilidad Organizaciona" sheetId="8" state="hidden" r:id="rId9"/>
    <sheet name="Evaluación Global" sheetId="9" state="hidden" r:id="rId10"/>
    <sheet name="VLOOK" sheetId="11" state="hidden" r:id="rId11"/>
    <sheet name="Codes" sheetId="10" state="hidden" r:id="rId12"/>
    <sheet name="Hoja1" sheetId="13" state="hidden" r:id="rId13"/>
  </sheets>
  <definedNames>
    <definedName name="acctsys">Codes!$D$3:$D$6</definedName>
    <definedName name="adre">Codes!$F$3:$F$5</definedName>
    <definedName name="_xlnm.Print_Area" localSheetId="1">'Encuesta Pre-Subvebción'!$A$1:$E$345</definedName>
    <definedName name="caac">Codes!$E$3:$E$5</definedName>
    <definedName name="yesno">Codes!$B$3:$B$5</definedName>
    <definedName name="yn" comment="Yes no drop down box">'Encuesta Pre-Subvebción'!$F$6:$F$7</definedName>
    <definedName name="ynn">Codes!$C$3:$C$6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2" i="1" l="1"/>
  <c r="D100" i="1"/>
  <c r="D86" i="1"/>
  <c r="D88" i="1"/>
  <c r="C24" i="1"/>
  <c r="D255" i="1" l="1"/>
  <c r="D47" i="1" l="1"/>
  <c r="C49" i="11" l="1"/>
  <c r="D83" i="1"/>
  <c r="I5" i="7"/>
  <c r="I4" i="7"/>
  <c r="I7" i="5"/>
  <c r="I24" i="11"/>
  <c r="C24" i="11"/>
  <c r="C50" i="11"/>
  <c r="I34" i="3"/>
  <c r="G4" i="8"/>
  <c r="G5" i="8"/>
  <c r="G6" i="8"/>
  <c r="G7" i="8"/>
  <c r="G8" i="8"/>
  <c r="G9" i="8"/>
  <c r="G10" i="8"/>
  <c r="G11" i="8"/>
  <c r="G3" i="8"/>
  <c r="G13" i="8" l="1"/>
  <c r="G14" i="8" s="1"/>
  <c r="B8" i="9" s="1"/>
  <c r="G13" i="4"/>
  <c r="I40" i="11" l="1"/>
  <c r="C40" i="11"/>
  <c r="I35" i="11"/>
  <c r="C35" i="11"/>
  <c r="I30" i="11"/>
  <c r="C30" i="11"/>
  <c r="I17" i="11"/>
  <c r="C17" i="11"/>
  <c r="I12" i="11"/>
  <c r="C12" i="11"/>
  <c r="I4" i="11"/>
  <c r="C4" i="11"/>
  <c r="C3" i="5"/>
  <c r="F3" i="5" s="1"/>
  <c r="I3" i="5" s="1"/>
  <c r="C12" i="5"/>
  <c r="F12" i="5" s="1"/>
  <c r="I12" i="5" s="1"/>
  <c r="C10" i="5"/>
  <c r="C3" i="7"/>
  <c r="F3" i="7" s="1"/>
  <c r="I3" i="7" l="1"/>
  <c r="I7" i="7" s="1"/>
  <c r="C3" i="4"/>
  <c r="I8" i="7" l="1"/>
  <c r="B7" i="9" s="1"/>
  <c r="C220" i="11"/>
  <c r="C218" i="11"/>
  <c r="D58" i="1" s="1"/>
  <c r="G6" i="4" s="1"/>
  <c r="C64" i="11"/>
  <c r="D49" i="1" s="1"/>
  <c r="C62" i="11"/>
  <c r="C53" i="11"/>
  <c r="C216" i="11"/>
  <c r="C214" i="11"/>
  <c r="C211" i="11"/>
  <c r="C209" i="11"/>
  <c r="C207" i="11"/>
  <c r="C205" i="11"/>
  <c r="D307" i="1" s="1"/>
  <c r="G9" i="5" s="1"/>
  <c r="C202" i="11"/>
  <c r="C200" i="11"/>
  <c r="C198" i="11"/>
  <c r="C196" i="11"/>
  <c r="D289" i="1" s="1"/>
  <c r="G18" i="6" s="1"/>
  <c r="C191" i="11"/>
  <c r="D266" i="1" s="1"/>
  <c r="G7" i="5" s="1"/>
  <c r="C188" i="11"/>
  <c r="C186" i="11"/>
  <c r="D260" i="1" s="1"/>
  <c r="G5" i="5" s="1"/>
  <c r="C183" i="11"/>
  <c r="C181" i="11"/>
  <c r="C179" i="11"/>
  <c r="C177" i="11"/>
  <c r="D235" i="1" s="1"/>
  <c r="C174" i="11"/>
  <c r="C172" i="11"/>
  <c r="D225" i="1" s="1"/>
  <c r="C167" i="11"/>
  <c r="D264" i="1" s="1"/>
  <c r="C164" i="11"/>
  <c r="C162" i="11"/>
  <c r="C160" i="11"/>
  <c r="C158" i="11"/>
  <c r="D195" i="1" s="1"/>
  <c r="G43" i="4" s="1"/>
  <c r="C155" i="11"/>
  <c r="C153" i="11"/>
  <c r="D188" i="1" s="1"/>
  <c r="G41" i="4" s="1"/>
  <c r="C150" i="11"/>
  <c r="C148" i="11"/>
  <c r="D181" i="1" s="1"/>
  <c r="G39" i="4" s="1"/>
  <c r="C145" i="11"/>
  <c r="C143" i="11"/>
  <c r="C140" i="11"/>
  <c r="C138" i="11"/>
  <c r="D164" i="1" s="1"/>
  <c r="G33" i="4" s="1"/>
  <c r="C135" i="11"/>
  <c r="C133" i="11"/>
  <c r="C131" i="11"/>
  <c r="C129" i="11"/>
  <c r="D152" i="1" s="1"/>
  <c r="G27" i="4" s="1"/>
  <c r="C127" i="11"/>
  <c r="C121" i="11"/>
  <c r="C126" i="11"/>
  <c r="C124" i="11"/>
  <c r="C120" i="11"/>
  <c r="C118" i="11"/>
  <c r="D143" i="1" s="1"/>
  <c r="G22" i="4" s="1"/>
  <c r="C115" i="11"/>
  <c r="C114" i="11"/>
  <c r="C110" i="11"/>
  <c r="D135" i="1" s="1"/>
  <c r="G18" i="4" s="1"/>
  <c r="C106" i="11"/>
  <c r="D132" i="1" s="1"/>
  <c r="G16" i="4" s="1"/>
  <c r="C104" i="11"/>
  <c r="C102" i="11"/>
  <c r="D125" i="1" s="1"/>
  <c r="G15" i="4" s="1"/>
  <c r="C99" i="11"/>
  <c r="C98" i="11"/>
  <c r="C96" i="11"/>
  <c r="C94" i="11"/>
  <c r="C92" i="11"/>
  <c r="C90" i="11"/>
  <c r="C87" i="11"/>
  <c r="C85" i="11"/>
  <c r="C81" i="11"/>
  <c r="C80" i="11"/>
  <c r="C78" i="11"/>
  <c r="C76" i="11"/>
  <c r="C73" i="11"/>
  <c r="C71" i="11"/>
  <c r="C68" i="11"/>
  <c r="C66" i="11"/>
  <c r="C60" i="11"/>
  <c r="C58" i="11"/>
  <c r="D144" i="1" l="1"/>
  <c r="D91" i="1"/>
  <c r="D111" i="1"/>
  <c r="G5" i="6" s="1"/>
  <c r="D139" i="1"/>
  <c r="G20" i="4" s="1"/>
  <c r="D317" i="1"/>
  <c r="D73" i="1"/>
  <c r="G10" i="4" s="1"/>
  <c r="D109" i="1"/>
  <c r="G4" i="6" s="1"/>
  <c r="D162" i="1"/>
  <c r="D170" i="1"/>
  <c r="G36" i="4" s="1"/>
  <c r="D199" i="1"/>
  <c r="G45" i="4" s="1"/>
  <c r="D330" i="1"/>
  <c r="G34" i="3" s="1"/>
  <c r="D212" i="1"/>
  <c r="G7" i="6" s="1"/>
  <c r="D214" i="1"/>
  <c r="G8" i="6" s="1"/>
  <c r="D279" i="1"/>
  <c r="G13" i="6" s="1"/>
  <c r="D323" i="1"/>
  <c r="G33" i="3" s="1"/>
  <c r="D343" i="1"/>
  <c r="G12" i="5" s="1"/>
  <c r="D119" i="1"/>
  <c r="G12" i="4" s="1"/>
  <c r="G3" i="5"/>
  <c r="D245" i="1"/>
  <c r="D218" i="1"/>
  <c r="G10" i="6" s="1"/>
  <c r="D193" i="1"/>
  <c r="D197" i="1"/>
  <c r="G44" i="4" s="1"/>
  <c r="D93" i="1"/>
  <c r="D141" i="1"/>
  <c r="G21" i="4" s="1"/>
  <c r="D271" i="1"/>
  <c r="G49" i="4" s="1"/>
  <c r="D56" i="1"/>
  <c r="G5" i="4" s="1"/>
  <c r="D186" i="1"/>
  <c r="D177" i="1"/>
  <c r="G37" i="4" s="1"/>
  <c r="D179" i="1"/>
  <c r="G38" i="4" s="1"/>
  <c r="D203" i="1"/>
  <c r="G47" i="4" s="1"/>
  <c r="D184" i="1"/>
  <c r="G40" i="4" s="1"/>
  <c r="C55" i="11"/>
  <c r="B4" i="3"/>
  <c r="G5" i="3" l="1"/>
  <c r="G4" i="3"/>
  <c r="G7" i="3" l="1"/>
  <c r="C7" i="3"/>
  <c r="C9" i="3"/>
  <c r="F9" i="3" s="1"/>
  <c r="F7" i="3" l="1"/>
  <c r="H9" i="3"/>
  <c r="I9" i="3" s="1"/>
  <c r="D75" i="1" l="1"/>
  <c r="G11" i="4" s="1"/>
  <c r="D33" i="1"/>
  <c r="B3" i="7"/>
  <c r="B4" i="7"/>
  <c r="B5" i="7"/>
  <c r="A5" i="7"/>
  <c r="A4" i="7"/>
  <c r="A3" i="7"/>
  <c r="B13" i="6"/>
  <c r="C13" i="6"/>
  <c r="F13" i="6" s="1"/>
  <c r="I13" i="6" s="1"/>
  <c r="B14" i="6"/>
  <c r="C14" i="6"/>
  <c r="F14" i="6" s="1"/>
  <c r="I14" i="6" s="1"/>
  <c r="B15" i="6"/>
  <c r="C15" i="6"/>
  <c r="B16" i="6"/>
  <c r="C16" i="6"/>
  <c r="F16" i="6" s="1"/>
  <c r="I16" i="6" s="1"/>
  <c r="B17" i="6"/>
  <c r="B18" i="6"/>
  <c r="C18" i="6"/>
  <c r="F18" i="6" s="1"/>
  <c r="I18" i="6" s="1"/>
  <c r="B19" i="6"/>
  <c r="B20" i="6"/>
  <c r="C20" i="6"/>
  <c r="F20" i="6" s="1"/>
  <c r="I20" i="6" s="1"/>
  <c r="B21" i="6"/>
  <c r="C21" i="6"/>
  <c r="F21" i="6" s="1"/>
  <c r="I21" i="6" s="1"/>
  <c r="B22" i="6"/>
  <c r="A22" i="6"/>
  <c r="A21" i="6"/>
  <c r="A20" i="6"/>
  <c r="A19" i="6"/>
  <c r="A18" i="6"/>
  <c r="A17" i="6"/>
  <c r="A16" i="6"/>
  <c r="A15" i="6"/>
  <c r="A14" i="6"/>
  <c r="A13" i="6"/>
  <c r="B4" i="6"/>
  <c r="C4" i="6"/>
  <c r="F4" i="6" s="1"/>
  <c r="I4" i="6" s="1"/>
  <c r="B5" i="6"/>
  <c r="C5" i="6"/>
  <c r="I5" i="6" s="1"/>
  <c r="B6" i="6"/>
  <c r="C6" i="6"/>
  <c r="F6" i="6" s="1"/>
  <c r="B7" i="6"/>
  <c r="C7" i="6"/>
  <c r="F7" i="6" s="1"/>
  <c r="I7" i="6" s="1"/>
  <c r="B8" i="6"/>
  <c r="C8" i="6"/>
  <c r="F8" i="6" s="1"/>
  <c r="I8" i="6" s="1"/>
  <c r="B9" i="6"/>
  <c r="C9" i="6"/>
  <c r="F9" i="6" s="1"/>
  <c r="I9" i="6" s="1"/>
  <c r="B10" i="6"/>
  <c r="C10" i="6"/>
  <c r="F10" i="6" s="1"/>
  <c r="B11" i="6"/>
  <c r="C11" i="6"/>
  <c r="F11" i="6" s="1"/>
  <c r="B12" i="6"/>
  <c r="C12" i="6"/>
  <c r="A12" i="6"/>
  <c r="A11" i="6"/>
  <c r="A10" i="6"/>
  <c r="A9" i="6"/>
  <c r="A8" i="6"/>
  <c r="A7" i="6"/>
  <c r="A6" i="6"/>
  <c r="A5" i="6"/>
  <c r="A4" i="6"/>
  <c r="A3" i="6"/>
  <c r="B3" i="5"/>
  <c r="B5" i="5"/>
  <c r="C5" i="5"/>
  <c r="F5" i="5" s="1"/>
  <c r="B7" i="5"/>
  <c r="B8" i="5"/>
  <c r="C8" i="5"/>
  <c r="F8" i="5" s="1"/>
  <c r="I8" i="5" s="1"/>
  <c r="B9" i="5"/>
  <c r="C9" i="5"/>
  <c r="F9" i="5" s="1"/>
  <c r="I9" i="5" s="1"/>
  <c r="B10" i="5"/>
  <c r="B12" i="5"/>
  <c r="A12" i="5"/>
  <c r="A11" i="5"/>
  <c r="A10" i="5"/>
  <c r="A9" i="5"/>
  <c r="A8" i="5"/>
  <c r="A7" i="5"/>
  <c r="A5" i="5"/>
  <c r="A3" i="5"/>
  <c r="C12" i="1"/>
  <c r="B3" i="4"/>
  <c r="B4" i="4"/>
  <c r="B5" i="4"/>
  <c r="C5" i="4"/>
  <c r="B6" i="4"/>
  <c r="C6" i="4"/>
  <c r="F6" i="4" s="1"/>
  <c r="I6" i="4" s="1"/>
  <c r="B7" i="4"/>
  <c r="C7" i="4"/>
  <c r="F7" i="4" s="1"/>
  <c r="I7" i="4" s="1"/>
  <c r="B8" i="4"/>
  <c r="C8" i="4"/>
  <c r="F8" i="4" s="1"/>
  <c r="I8" i="4" s="1"/>
  <c r="B9" i="4"/>
  <c r="C9" i="4"/>
  <c r="F9" i="4" s="1"/>
  <c r="I9" i="4" s="1"/>
  <c r="B10" i="4"/>
  <c r="C10" i="4"/>
  <c r="B11" i="4"/>
  <c r="C11" i="4"/>
  <c r="F11" i="4" s="1"/>
  <c r="I11" i="4" s="1"/>
  <c r="B12" i="4"/>
  <c r="C12" i="4"/>
  <c r="F12" i="4" s="1"/>
  <c r="I12" i="4" s="1"/>
  <c r="B13" i="4"/>
  <c r="C13" i="4"/>
  <c r="F13" i="4" s="1"/>
  <c r="I13" i="4" s="1"/>
  <c r="B14" i="4"/>
  <c r="C14" i="4"/>
  <c r="F14" i="4" s="1"/>
  <c r="I14" i="4" s="1"/>
  <c r="B15" i="4"/>
  <c r="C15" i="4"/>
  <c r="F15" i="4" s="1"/>
  <c r="I15" i="4" s="1"/>
  <c r="B16" i="4"/>
  <c r="C16" i="4"/>
  <c r="F16" i="4" s="1"/>
  <c r="I16" i="4" s="1"/>
  <c r="B18" i="4"/>
  <c r="C18" i="4"/>
  <c r="F18" i="4" s="1"/>
  <c r="I18" i="4" s="1"/>
  <c r="B19" i="4"/>
  <c r="C19" i="4"/>
  <c r="F19" i="4" s="1"/>
  <c r="I19" i="4" s="1"/>
  <c r="B20" i="4"/>
  <c r="C20" i="4"/>
  <c r="F20" i="4" s="1"/>
  <c r="I20" i="4" s="1"/>
  <c r="B21" i="4"/>
  <c r="C21" i="4"/>
  <c r="F21" i="4" s="1"/>
  <c r="I21" i="4" s="1"/>
  <c r="B22" i="4"/>
  <c r="C22" i="4"/>
  <c r="B24" i="4"/>
  <c r="C24" i="4"/>
  <c r="B25" i="4"/>
  <c r="B26" i="4"/>
  <c r="B27" i="4"/>
  <c r="C27" i="4"/>
  <c r="F27" i="4" s="1"/>
  <c r="I27" i="4" s="1"/>
  <c r="B28" i="4"/>
  <c r="C28" i="4"/>
  <c r="F28" i="4" s="1"/>
  <c r="I28" i="4" s="1"/>
  <c r="B29" i="4"/>
  <c r="B30" i="4"/>
  <c r="C30" i="4"/>
  <c r="F30" i="4" s="1"/>
  <c r="I30" i="4" s="1"/>
  <c r="B31" i="4"/>
  <c r="B33" i="4"/>
  <c r="C33" i="4"/>
  <c r="F33" i="4" s="1"/>
  <c r="I33" i="4" s="1"/>
  <c r="B34" i="4"/>
  <c r="C34" i="4"/>
  <c r="F34" i="4" s="1"/>
  <c r="B35" i="4"/>
  <c r="C35" i="4"/>
  <c r="F35" i="4" s="1"/>
  <c r="B36" i="4"/>
  <c r="C36" i="4"/>
  <c r="B37" i="4"/>
  <c r="C37" i="4"/>
  <c r="F37" i="4" s="1"/>
  <c r="I37" i="4" s="1"/>
  <c r="B38" i="4"/>
  <c r="C38" i="4"/>
  <c r="F38" i="4" s="1"/>
  <c r="I38" i="4" s="1"/>
  <c r="B39" i="4"/>
  <c r="C39" i="4"/>
  <c r="B40" i="4"/>
  <c r="C40" i="4"/>
  <c r="B41" i="4"/>
  <c r="C41" i="4"/>
  <c r="F41" i="4" s="1"/>
  <c r="I41" i="4" s="1"/>
  <c r="B42" i="4"/>
  <c r="C42" i="4"/>
  <c r="F42" i="4" s="1"/>
  <c r="I42" i="4" s="1"/>
  <c r="B43" i="4"/>
  <c r="C43" i="4"/>
  <c r="B44" i="4"/>
  <c r="C44" i="4"/>
  <c r="F44" i="4" s="1"/>
  <c r="B45" i="4"/>
  <c r="C45" i="4"/>
  <c r="B46" i="4"/>
  <c r="C46" i="4"/>
  <c r="F46" i="4" s="1"/>
  <c r="I46" i="4" s="1"/>
  <c r="B47" i="4"/>
  <c r="C47" i="4"/>
  <c r="F47" i="4" s="1"/>
  <c r="I47" i="4" s="1"/>
  <c r="B48" i="4"/>
  <c r="C48" i="4"/>
  <c r="F48" i="4" s="1"/>
  <c r="I48" i="4" s="1"/>
  <c r="B49" i="4"/>
  <c r="C49" i="4"/>
  <c r="F49" i="4" s="1"/>
  <c r="B50" i="4"/>
  <c r="A50" i="4"/>
  <c r="A49" i="4"/>
  <c r="A48" i="4"/>
  <c r="A47" i="4"/>
  <c r="A46" i="4"/>
  <c r="A45" i="4"/>
  <c r="A44" i="4"/>
  <c r="A43" i="4"/>
  <c r="A42" i="4"/>
  <c r="A41" i="4"/>
  <c r="A40" i="4"/>
  <c r="A39" i="4"/>
  <c r="A38" i="4"/>
  <c r="A37" i="4"/>
  <c r="A36" i="4"/>
  <c r="A35" i="4"/>
  <c r="A34" i="4"/>
  <c r="A33" i="4"/>
  <c r="A32" i="4"/>
  <c r="A31" i="4"/>
  <c r="A30" i="4"/>
  <c r="A29" i="4"/>
  <c r="A28" i="4"/>
  <c r="A27" i="4"/>
  <c r="A26" i="4"/>
  <c r="A25" i="4"/>
  <c r="A24" i="4"/>
  <c r="A22" i="4"/>
  <c r="A21" i="4"/>
  <c r="A20" i="4"/>
  <c r="A19" i="4"/>
  <c r="A18" i="4"/>
  <c r="A16" i="4"/>
  <c r="A15" i="4"/>
  <c r="A14" i="4"/>
  <c r="A13" i="4"/>
  <c r="A12" i="4"/>
  <c r="A11" i="4"/>
  <c r="A10" i="4"/>
  <c r="A9" i="4"/>
  <c r="A8" i="4"/>
  <c r="A7" i="4"/>
  <c r="A6" i="4"/>
  <c r="A5" i="4"/>
  <c r="A4" i="4"/>
  <c r="A3" i="4"/>
  <c r="B34" i="3"/>
  <c r="C34" i="3"/>
  <c r="B35" i="3"/>
  <c r="C35" i="3"/>
  <c r="F35" i="3" s="1"/>
  <c r="A35" i="3"/>
  <c r="A34" i="3"/>
  <c r="B12" i="3"/>
  <c r="C12" i="3"/>
  <c r="F12" i="3" s="1"/>
  <c r="I12" i="3" s="1"/>
  <c r="G12" i="3"/>
  <c r="B13" i="3"/>
  <c r="C13" i="3"/>
  <c r="F13" i="3" s="1"/>
  <c r="I13" i="3" s="1"/>
  <c r="G13" i="3"/>
  <c r="B14" i="3"/>
  <c r="C14" i="3"/>
  <c r="F14" i="3" s="1"/>
  <c r="I14" i="3" s="1"/>
  <c r="G14" i="3"/>
  <c r="B15" i="3"/>
  <c r="B16" i="3"/>
  <c r="B17" i="3"/>
  <c r="B18" i="3"/>
  <c r="B19" i="3"/>
  <c r="C19" i="3"/>
  <c r="F19" i="3" s="1"/>
  <c r="G19" i="3"/>
  <c r="B20" i="3"/>
  <c r="C20" i="3"/>
  <c r="F20" i="3" s="1"/>
  <c r="G20" i="3"/>
  <c r="B21" i="3"/>
  <c r="C21" i="3"/>
  <c r="F21" i="3" s="1"/>
  <c r="B22" i="3"/>
  <c r="C22" i="3"/>
  <c r="F22" i="3" s="1"/>
  <c r="I22" i="3" s="1"/>
  <c r="G22" i="3"/>
  <c r="B23" i="3"/>
  <c r="C23" i="3"/>
  <c r="B24" i="3"/>
  <c r="C24" i="3"/>
  <c r="F24" i="3" s="1"/>
  <c r="I24" i="3" s="1"/>
  <c r="B25" i="3"/>
  <c r="C25" i="3"/>
  <c r="F25" i="3" s="1"/>
  <c r="B26" i="3"/>
  <c r="C26" i="3"/>
  <c r="F26" i="3" s="1"/>
  <c r="B27" i="3"/>
  <c r="C27" i="3"/>
  <c r="F27" i="3" s="1"/>
  <c r="B28" i="3"/>
  <c r="C28" i="3"/>
  <c r="B29" i="3"/>
  <c r="C29" i="3"/>
  <c r="F29" i="3" s="1"/>
  <c r="B30" i="3"/>
  <c r="C30" i="3"/>
  <c r="F30" i="3" s="1"/>
  <c r="I30" i="3" s="1"/>
  <c r="B31" i="3"/>
  <c r="C31" i="3"/>
  <c r="F31" i="3" s="1"/>
  <c r="B32" i="3"/>
  <c r="C32" i="3"/>
  <c r="F32" i="3" s="1"/>
  <c r="B33" i="3"/>
  <c r="C33" i="3"/>
  <c r="F33" i="3" s="1"/>
  <c r="I33" i="3" s="1"/>
  <c r="A33" i="3"/>
  <c r="A32" i="3"/>
  <c r="A31" i="3"/>
  <c r="A30" i="3"/>
  <c r="A29" i="3"/>
  <c r="A28" i="3"/>
  <c r="A27" i="3"/>
  <c r="A26" i="3"/>
  <c r="A25" i="3"/>
  <c r="A24" i="3"/>
  <c r="A23" i="3"/>
  <c r="A22" i="3"/>
  <c r="A21" i="3"/>
  <c r="A20" i="3"/>
  <c r="A19" i="3"/>
  <c r="A18" i="3"/>
  <c r="A17" i="3"/>
  <c r="A16" i="3"/>
  <c r="A15" i="3"/>
  <c r="A14" i="3"/>
  <c r="A13" i="3"/>
  <c r="A12" i="3"/>
  <c r="B3" i="3"/>
  <c r="C3" i="3"/>
  <c r="G3" i="3"/>
  <c r="C4" i="3"/>
  <c r="F4" i="3" s="1"/>
  <c r="B5" i="3"/>
  <c r="C5" i="3"/>
  <c r="F5" i="3" s="1"/>
  <c r="I5" i="3" s="1"/>
  <c r="B6" i="3"/>
  <c r="C6" i="3"/>
  <c r="B7" i="3"/>
  <c r="B9" i="3"/>
  <c r="B10" i="3"/>
  <c r="C10" i="3"/>
  <c r="F10" i="3" s="1"/>
  <c r="A10" i="3"/>
  <c r="A9" i="3"/>
  <c r="A7" i="3"/>
  <c r="A6" i="3"/>
  <c r="A5" i="3"/>
  <c r="A4" i="3"/>
  <c r="A3" i="3"/>
  <c r="F3" i="3" l="1"/>
  <c r="I3" i="3" s="1"/>
  <c r="I14" i="5"/>
  <c r="I15" i="5" s="1"/>
  <c r="B5" i="9" s="1"/>
  <c r="I24" i="6"/>
  <c r="I25" i="6" s="1"/>
  <c r="B6" i="9" s="1"/>
  <c r="H31" i="3"/>
  <c r="I31" i="3" s="1"/>
  <c r="H10" i="3"/>
  <c r="I10" i="3" s="1"/>
  <c r="H4" i="3"/>
  <c r="I4" i="3" s="1"/>
  <c r="H29" i="3"/>
  <c r="I29" i="3" s="1"/>
  <c r="F6" i="3"/>
  <c r="H6" i="3" s="1"/>
  <c r="I6" i="3" s="1"/>
  <c r="H25" i="3"/>
  <c r="I25" i="3" s="1"/>
  <c r="H26" i="3"/>
  <c r="I26" i="3" s="1"/>
  <c r="F28" i="3"/>
  <c r="H28" i="3" s="1"/>
  <c r="I28" i="3" s="1"/>
  <c r="H27" i="3"/>
  <c r="I27" i="3" s="1"/>
  <c r="H35" i="3"/>
  <c r="I35" i="3" s="1"/>
  <c r="H32" i="3"/>
  <c r="I32" i="3" s="1"/>
  <c r="F23" i="3"/>
  <c r="H23" i="3" s="1"/>
  <c r="I23" i="3" s="1"/>
  <c r="H21" i="3"/>
  <c r="I21" i="3" s="1"/>
  <c r="H20" i="3"/>
  <c r="I20" i="3" s="1"/>
  <c r="H19" i="3"/>
  <c r="I19" i="3" s="1"/>
  <c r="I37" i="3" l="1"/>
  <c r="I38" i="3" l="1"/>
  <c r="B3" i="9" s="1"/>
  <c r="I52" i="4" l="1"/>
  <c r="I53" i="4" l="1"/>
  <c r="B4" i="9" s="1"/>
  <c r="B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A4" authorId="0" shapeId="0" xr:uid="{00000000-0006-0000-0400-000001000000}">
      <text>
        <r>
          <rPr>
            <b/>
            <sz val="9"/>
            <color indexed="81"/>
            <rFont val="Tahoma"/>
            <family val="2"/>
          </rPr>
          <t>Admin:</t>
        </r>
        <r>
          <rPr>
            <sz val="9"/>
            <color indexed="81"/>
            <rFont val="Tahoma"/>
            <family val="2"/>
          </rPr>
          <t xml:space="preserve">
Tie this to the threshold. . . Based on USG funding levels. Weight accordingly
</t>
        </r>
      </text>
    </comment>
  </commentList>
</comments>
</file>

<file path=xl/sharedStrings.xml><?xml version="1.0" encoding="utf-8"?>
<sst xmlns="http://schemas.openxmlformats.org/spreadsheetml/2006/main" count="790" uniqueCount="744">
  <si>
    <r>
      <rPr>
        <sz val="11"/>
        <color theme="1"/>
        <rFont val="Calibri"/>
        <family val="2"/>
      </rPr>
      <t>Información del contrato</t>
    </r>
  </si>
  <si>
    <r>
      <rPr>
        <sz val="11"/>
        <color theme="1"/>
        <rFont val="Calibri"/>
        <family val="2"/>
      </rPr>
      <t>Información del contrato</t>
    </r>
  </si>
  <si>
    <r>
      <rPr>
        <sz val="11"/>
        <color theme="1"/>
        <rFont val="Calibri"/>
        <family val="2"/>
      </rPr>
      <t>Información del contrato</t>
    </r>
  </si>
  <si>
    <r>
      <rPr>
        <b/>
        <sz val="11"/>
        <color theme="1"/>
        <rFont val="Calibri"/>
        <family val="2"/>
      </rPr>
      <t xml:space="preserve">1. Nombre de la Organización que contrata:
</t>
    </r>
  </si>
  <si>
    <r>
      <rPr>
        <b/>
        <sz val="11"/>
        <color theme="1"/>
        <rFont val="Calibri"/>
        <family val="2"/>
      </rPr>
      <t>6. Contactos:</t>
    </r>
  </si>
  <si>
    <r>
      <rPr>
        <b/>
        <sz val="11"/>
        <color theme="1"/>
        <rFont val="Calibri"/>
        <family val="2"/>
      </rPr>
      <t xml:space="preserve">1. Nombre de la Organización que contrata:
</t>
    </r>
  </si>
  <si>
    <r>
      <rPr>
        <b/>
        <sz val="11"/>
        <color theme="1"/>
        <rFont val="Calibri"/>
        <family val="2"/>
      </rPr>
      <t>6. Contactos:</t>
    </r>
  </si>
  <si>
    <r>
      <rPr>
        <b/>
        <sz val="11"/>
        <color theme="1"/>
        <rFont val="Calibri"/>
        <family val="2"/>
      </rPr>
      <t xml:space="preserve">1. Nombre de la Organización que contrata:
</t>
    </r>
  </si>
  <si>
    <r>
      <rPr>
        <b/>
        <sz val="11"/>
        <color theme="1"/>
        <rFont val="Calibri"/>
        <family val="2"/>
      </rPr>
      <t>6. Contactos:</t>
    </r>
  </si>
  <si>
    <r>
      <rPr>
        <i/>
        <sz val="9"/>
        <color theme="1"/>
        <rFont val="Calibri"/>
        <family val="2"/>
      </rPr>
      <t xml:space="preserve">[Nombre]
[Nombre del puesto]
[Dirección postal]
[Teléfono]
[Correo electrónico]
</t>
    </r>
  </si>
  <si>
    <r>
      <rPr>
        <b/>
        <sz val="11"/>
        <color theme="1"/>
        <rFont val="Calibri"/>
        <family val="2"/>
      </rPr>
      <t xml:space="preserve">2. No. de contrato:  </t>
    </r>
  </si>
  <si>
    <r>
      <rPr>
        <b/>
        <sz val="11"/>
        <color theme="1"/>
        <rFont val="Calibri"/>
        <family val="2"/>
      </rPr>
      <t>2. No. de contrato:</t>
    </r>
  </si>
  <si>
    <r>
      <rPr>
        <b/>
        <sz val="11"/>
        <color theme="1"/>
        <rFont val="Calibri"/>
        <family val="2"/>
      </rPr>
      <t>2. No. de contrato:</t>
    </r>
  </si>
  <si>
    <r>
      <rPr>
        <b/>
        <sz val="11"/>
        <color theme="1"/>
        <rFont val="Calibri"/>
        <family val="2"/>
      </rPr>
      <t>3. Tipo de contrato:</t>
    </r>
  </si>
  <si>
    <r>
      <rPr>
        <b/>
        <sz val="11"/>
        <color theme="1"/>
        <rFont val="Calibri"/>
        <family val="2"/>
      </rPr>
      <t>3. Tipo de contrato:</t>
    </r>
  </si>
  <si>
    <r>
      <rPr>
        <b/>
        <sz val="11"/>
        <color theme="1"/>
        <rFont val="Calibri"/>
        <family val="2"/>
      </rPr>
      <t>3. Tipo de contrato:</t>
    </r>
  </si>
  <si>
    <r>
      <rPr>
        <i/>
        <sz val="9"/>
        <color theme="1"/>
        <rFont val="Calibri"/>
        <family val="2"/>
      </rPr>
      <t>[Contrato/Otorgamiento/Acuerdo de Cooperación]</t>
    </r>
  </si>
  <si>
    <r>
      <rPr>
        <b/>
        <sz val="11"/>
        <color theme="1"/>
        <rFont val="Calibri"/>
        <family val="2"/>
      </rPr>
      <t>4. Valor del contrato:</t>
    </r>
  </si>
  <si>
    <r>
      <rPr>
        <b/>
        <sz val="11"/>
        <color theme="1"/>
        <rFont val="Calibri"/>
        <family val="2"/>
      </rPr>
      <t>4. Valor del contrato:</t>
    </r>
  </si>
  <si>
    <r>
      <rPr>
        <b/>
        <sz val="11"/>
        <color theme="1"/>
        <rFont val="Calibri"/>
        <family val="2"/>
      </rPr>
      <t>4. Valor del contrato:</t>
    </r>
  </si>
  <si>
    <r>
      <rPr>
        <i/>
        <sz val="9"/>
        <color theme="1"/>
        <rFont val="Calibri"/>
        <family val="2"/>
      </rPr>
      <t>[Presupuesto total del proyecto]</t>
    </r>
  </si>
  <si>
    <r>
      <rPr>
        <b/>
        <sz val="11"/>
        <color theme="1"/>
        <rFont val="Calibri"/>
        <family val="2"/>
      </rPr>
      <t xml:space="preserve">5. Marco de tiempo: </t>
    </r>
  </si>
  <si>
    <r>
      <rPr>
        <b/>
        <sz val="11"/>
        <color theme="1"/>
        <rFont val="Calibri"/>
        <family val="2"/>
      </rPr>
      <t xml:space="preserve">5. Marco de tiempo: </t>
    </r>
  </si>
  <si>
    <r>
      <rPr>
        <b/>
        <sz val="11"/>
        <color theme="1"/>
        <rFont val="Calibri"/>
        <family val="2"/>
      </rPr>
      <t xml:space="preserve">5. Marco de tiempo: </t>
    </r>
  </si>
  <si>
    <r>
      <rPr>
        <i/>
        <sz val="9"/>
        <color theme="1"/>
        <rFont val="Calibri"/>
        <family val="2"/>
      </rPr>
      <t>[mm/dd/aaaa]</t>
    </r>
  </si>
  <si>
    <r>
      <rPr>
        <b/>
        <sz val="11"/>
        <color theme="1"/>
        <rFont val="Calibri"/>
        <family val="2"/>
      </rPr>
      <t>7. Descripción del desarrollo:</t>
    </r>
  </si>
  <si>
    <r>
      <rPr>
        <b/>
        <sz val="11"/>
        <color theme="1"/>
        <rFont val="Calibri"/>
        <family val="2"/>
      </rPr>
      <t>7. Descripción del desarrollo:</t>
    </r>
  </si>
  <si>
    <r>
      <rPr>
        <b/>
        <sz val="11"/>
        <color theme="1"/>
        <rFont val="Calibri"/>
        <family val="2"/>
      </rPr>
      <t>7. Descripción del desarrollo:</t>
    </r>
  </si>
  <si>
    <r>
      <rPr>
        <i/>
        <sz val="9"/>
        <color theme="1"/>
        <rFont val="Calibri"/>
        <family val="2"/>
      </rPr>
      <t>[Dar una breve descripción del proyecto resaltando cualquier problema encontrado con la implementación, cómo se manejaron esos problemas y los resultados]</t>
    </r>
  </si>
  <si>
    <r>
      <rPr>
        <sz val="11"/>
        <color theme="1"/>
        <rFont val="Calibri"/>
        <family val="2"/>
      </rPr>
      <t>Información del contrato</t>
    </r>
  </si>
  <si>
    <r>
      <rPr>
        <b/>
        <sz val="11"/>
        <color theme="1"/>
        <rFont val="Calibri"/>
        <family val="2"/>
      </rPr>
      <t xml:space="preserve">1. Nombre de la Organización que contrata:
</t>
    </r>
  </si>
  <si>
    <r>
      <rPr>
        <b/>
        <sz val="11"/>
        <color theme="1"/>
        <rFont val="Calibri"/>
        <family val="2"/>
      </rPr>
      <t>6. Contactos:</t>
    </r>
  </si>
  <si>
    <r>
      <rPr>
        <b/>
        <sz val="11"/>
        <color theme="1"/>
        <rFont val="Calibri"/>
        <family val="2"/>
      </rPr>
      <t xml:space="preserve">2. No. de contrato: </t>
    </r>
  </si>
  <si>
    <r>
      <rPr>
        <b/>
        <sz val="11"/>
        <color theme="1"/>
        <rFont val="Calibri"/>
        <family val="2"/>
      </rPr>
      <t>3. Tipo de contrato:</t>
    </r>
  </si>
  <si>
    <r>
      <rPr>
        <b/>
        <sz val="11"/>
        <color theme="1"/>
        <rFont val="Calibri"/>
        <family val="2"/>
      </rPr>
      <t>4. Valor del contrato:</t>
    </r>
  </si>
  <si>
    <r>
      <rPr>
        <b/>
        <sz val="11"/>
        <color theme="1"/>
        <rFont val="Calibri"/>
        <family val="2"/>
      </rPr>
      <t xml:space="preserve">5. Marco de tiempo: </t>
    </r>
  </si>
  <si>
    <r>
      <rPr>
        <b/>
        <sz val="11"/>
        <color theme="1"/>
        <rFont val="Calibri"/>
        <family val="2"/>
      </rPr>
      <t>7. Descripción del desarrollo:</t>
    </r>
  </si>
  <si>
    <r>
      <rPr>
        <b/>
        <sz val="11"/>
        <color theme="0"/>
        <rFont val="Calibri"/>
        <family val="2"/>
      </rPr>
      <t>Área NUPAS</t>
    </r>
  </si>
  <si>
    <r>
      <rPr>
        <b/>
        <sz val="11"/>
        <color theme="0"/>
        <rFont val="Calibri"/>
        <family val="2"/>
      </rPr>
      <t>Pregunta</t>
    </r>
  </si>
  <si>
    <r>
      <rPr>
        <b/>
        <sz val="11"/>
        <color theme="0"/>
        <rFont val="Calibri"/>
        <family val="2"/>
      </rPr>
      <t>Respuesta de la Organización</t>
    </r>
  </si>
  <si>
    <r>
      <rPr>
        <b/>
        <sz val="11"/>
        <color theme="0"/>
        <rFont val="Calibri"/>
        <family val="2"/>
      </rPr>
      <t>Nivel de riesgo asignado</t>
    </r>
  </si>
  <si>
    <r>
      <rPr>
        <b/>
        <sz val="11"/>
        <color theme="0"/>
        <rFont val="Calibri"/>
        <family val="2"/>
      </rPr>
      <t>Calificación calculada</t>
    </r>
  </si>
  <si>
    <r>
      <rPr>
        <b/>
        <sz val="11"/>
        <color theme="0"/>
        <rFont val="Calibri"/>
        <family val="2"/>
      </rPr>
      <t>Pregunta de seguimiento</t>
    </r>
  </si>
  <si>
    <r>
      <rPr>
        <b/>
        <sz val="11"/>
        <color theme="0"/>
        <rFont val="Calibri"/>
        <family val="2"/>
      </rPr>
      <t>Tasa discrecional</t>
    </r>
  </si>
  <si>
    <r>
      <rPr>
        <b/>
        <sz val="11"/>
        <color theme="0"/>
        <rFont val="Calibri"/>
        <family val="2"/>
      </rPr>
      <t>Calificación final</t>
    </r>
  </si>
  <si>
    <r>
      <rPr>
        <sz val="11"/>
        <color rgb="FFFF0000"/>
        <rFont val="Calibri"/>
        <family val="2"/>
      </rPr>
      <t>Alta</t>
    </r>
  </si>
  <si>
    <r>
      <rPr>
        <sz val="11"/>
        <color theme="1"/>
        <rFont val="Calibri"/>
        <family val="2"/>
      </rPr>
      <t>Media</t>
    </r>
  </si>
  <si>
    <r>
      <rPr>
        <sz val="11"/>
        <color rgb="FFFF0000"/>
        <rFont val="Calibri"/>
        <family val="2"/>
      </rPr>
      <t>Alta</t>
    </r>
  </si>
  <si>
    <r>
      <rPr>
        <sz val="11"/>
        <color rgb="FFFF0000"/>
        <rFont val="Calibri"/>
        <family val="2"/>
      </rPr>
      <t>Alta</t>
    </r>
  </si>
  <si>
    <r>
      <rPr>
        <sz val="11"/>
        <color rgb="FFFF0000"/>
        <rFont val="Calibri"/>
        <family val="2"/>
      </rPr>
      <t>Alta</t>
    </r>
  </si>
  <si>
    <r>
      <rPr>
        <sz val="11"/>
        <color theme="1"/>
        <rFont val="Calibri"/>
        <family val="2"/>
      </rPr>
      <t>CSA dará capacitación en los reglamentos de USAID</t>
    </r>
  </si>
  <si>
    <r>
      <rPr>
        <sz val="11"/>
        <color theme="1"/>
        <rFont val="Calibri"/>
        <family val="2"/>
      </rPr>
      <t>Media</t>
    </r>
  </si>
  <si>
    <r>
      <rPr>
        <sz val="11"/>
        <color rgb="FFFF0000"/>
        <rFont val="Calibri"/>
        <family val="2"/>
      </rPr>
      <t>Media</t>
    </r>
  </si>
  <si>
    <r>
      <rPr>
        <sz val="11"/>
        <color rgb="FFFF0000"/>
        <rFont val="Calibri"/>
        <family val="2"/>
      </rPr>
      <t>Alta</t>
    </r>
  </si>
  <si>
    <r>
      <rPr>
        <sz val="11"/>
        <color rgb="FFFF0000"/>
        <rFont val="Calibri"/>
        <family val="2"/>
      </rPr>
      <t>Alta</t>
    </r>
  </si>
  <si>
    <r>
      <rPr>
        <sz val="11"/>
        <color rgb="FFFF0000"/>
        <rFont val="Calibri"/>
        <family val="2"/>
      </rPr>
      <t>Alta</t>
    </r>
  </si>
  <si>
    <r>
      <rPr>
        <sz val="11"/>
        <color rgb="FFFF0000"/>
        <rFont val="Calibri"/>
        <family val="2"/>
      </rPr>
      <t>Alta</t>
    </r>
  </si>
  <si>
    <r>
      <rPr>
        <sz val="11"/>
        <color theme="1"/>
        <rFont val="Calibri"/>
        <family val="2"/>
      </rPr>
      <t>Media</t>
    </r>
  </si>
  <si>
    <r>
      <rPr>
        <sz val="11"/>
        <color theme="1"/>
        <rFont val="Calibri"/>
        <family val="2"/>
      </rPr>
      <t>Media</t>
    </r>
  </si>
  <si>
    <r>
      <rPr>
        <sz val="11"/>
        <color theme="1"/>
        <rFont val="Calibri"/>
        <family val="2"/>
      </rPr>
      <t>Media</t>
    </r>
  </si>
  <si>
    <r>
      <rPr>
        <sz val="11"/>
        <color theme="1"/>
        <rFont val="Calibri"/>
        <family val="2"/>
      </rPr>
      <t>Baja</t>
    </r>
  </si>
  <si>
    <r>
      <rPr>
        <sz val="11"/>
        <color theme="1"/>
        <rFont val="Calibri"/>
        <family val="2"/>
      </rPr>
      <t>Media</t>
    </r>
  </si>
  <si>
    <r>
      <rPr>
        <sz val="11"/>
        <color theme="1"/>
        <rFont val="Calibri"/>
        <family val="2"/>
      </rPr>
      <t>Media</t>
    </r>
  </si>
  <si>
    <r>
      <rPr>
        <sz val="11"/>
        <color theme="1"/>
        <rFont val="Calibri"/>
        <family val="2"/>
      </rPr>
      <t>Media</t>
    </r>
  </si>
  <si>
    <r>
      <rPr>
        <sz val="11"/>
        <color theme="1"/>
        <rFont val="Calibri"/>
        <family val="2"/>
      </rPr>
      <t>Media</t>
    </r>
  </si>
  <si>
    <r>
      <rPr>
        <sz val="11"/>
        <color theme="1"/>
        <rFont val="Calibri"/>
        <family val="2"/>
      </rPr>
      <t>Baja</t>
    </r>
  </si>
  <si>
    <r>
      <rPr>
        <sz val="11"/>
        <color theme="1"/>
        <rFont val="Calibri"/>
        <family val="2"/>
      </rPr>
      <t>Media</t>
    </r>
  </si>
  <si>
    <r>
      <rPr>
        <sz val="11"/>
        <color theme="1"/>
        <rFont val="Calibri"/>
        <family val="2"/>
      </rPr>
      <t>Media</t>
    </r>
  </si>
  <si>
    <r>
      <rPr>
        <sz val="11"/>
        <color theme="1"/>
        <rFont val="Calibri"/>
        <family val="2"/>
      </rPr>
      <t>Media</t>
    </r>
  </si>
  <si>
    <r>
      <rPr>
        <sz val="11"/>
        <color theme="1"/>
        <rFont val="Calibri"/>
        <family val="2"/>
      </rPr>
      <t>Media</t>
    </r>
  </si>
  <si>
    <r>
      <rPr>
        <sz val="11"/>
        <color theme="1"/>
        <rFont val="Calibri"/>
        <family val="2"/>
      </rPr>
      <t>Media</t>
    </r>
  </si>
  <si>
    <r>
      <rPr>
        <sz val="11"/>
        <color theme="1"/>
        <rFont val="Calibri"/>
        <family val="2"/>
      </rPr>
      <t>Media</t>
    </r>
  </si>
  <si>
    <r>
      <rPr>
        <sz val="11"/>
        <color theme="1"/>
        <rFont val="Calibri"/>
        <family val="2"/>
      </rPr>
      <t>Estructura legal total:</t>
    </r>
  </si>
  <si>
    <r>
      <rPr>
        <sz val="11"/>
        <color theme="1"/>
        <rFont val="Calibri"/>
        <family val="2"/>
      </rPr>
      <t>Estructura legal promedio:</t>
    </r>
  </si>
  <si>
    <t>HYC</t>
  </si>
  <si>
    <t>MYS</t>
  </si>
  <si>
    <t>NRC</t>
  </si>
  <si>
    <t>HYS</t>
  </si>
  <si>
    <t>HNC</t>
  </si>
  <si>
    <t>MYS</t>
  </si>
  <si>
    <t>MYS</t>
  </si>
  <si>
    <t>NRC</t>
  </si>
  <si>
    <t>NRC</t>
  </si>
  <si>
    <t>HNC</t>
  </si>
  <si>
    <t>HNS</t>
  </si>
  <si>
    <t>MYS</t>
  </si>
  <si>
    <t>MYS</t>
  </si>
  <si>
    <t>MYC</t>
  </si>
  <si>
    <t>MYS</t>
  </si>
  <si>
    <t>MYS</t>
  </si>
  <si>
    <t>MYS</t>
  </si>
  <si>
    <t>MYS</t>
  </si>
  <si>
    <t>LYS</t>
  </si>
  <si>
    <t>MYS</t>
  </si>
  <si>
    <t>MYS</t>
  </si>
  <si>
    <t>MYS</t>
  </si>
  <si>
    <t>MYS</t>
  </si>
  <si>
    <t>MYC</t>
  </si>
  <si>
    <t>MYS</t>
  </si>
  <si>
    <r>
      <rPr>
        <b/>
        <sz val="11"/>
        <color theme="0"/>
        <rFont val="Calibri"/>
        <family val="2"/>
      </rPr>
      <t>Área NUPAS</t>
    </r>
  </si>
  <si>
    <r>
      <rPr>
        <b/>
        <sz val="11"/>
        <color theme="0"/>
        <rFont val="Calibri"/>
        <family val="2"/>
      </rPr>
      <t>Pregunta</t>
    </r>
  </si>
  <si>
    <r>
      <rPr>
        <b/>
        <sz val="11"/>
        <color theme="0"/>
        <rFont val="Calibri"/>
        <family val="2"/>
      </rPr>
      <t>Respuesta de la Organización</t>
    </r>
  </si>
  <si>
    <r>
      <rPr>
        <b/>
        <sz val="11"/>
        <color theme="0"/>
        <rFont val="Calibri"/>
        <family val="2"/>
      </rPr>
      <t>Nivel de riesgo asignado</t>
    </r>
  </si>
  <si>
    <r>
      <rPr>
        <b/>
        <sz val="11"/>
        <color theme="0"/>
        <rFont val="Calibri"/>
        <family val="2"/>
      </rPr>
      <t>Calificación calculada</t>
    </r>
  </si>
  <si>
    <r>
      <rPr>
        <b/>
        <sz val="11"/>
        <color theme="0"/>
        <rFont val="Calibri"/>
        <family val="2"/>
      </rPr>
      <t>Pregunta de seguimiento</t>
    </r>
  </si>
  <si>
    <r>
      <rPr>
        <b/>
        <sz val="11"/>
        <color theme="0"/>
        <rFont val="Calibri"/>
        <family val="2"/>
      </rPr>
      <t>Tasa discrecional</t>
    </r>
  </si>
  <si>
    <r>
      <rPr>
        <b/>
        <sz val="11"/>
        <color theme="0"/>
        <rFont val="Calibri"/>
        <family val="2"/>
      </rPr>
      <t>Calificación final</t>
    </r>
  </si>
  <si>
    <r>
      <rPr>
        <sz val="11"/>
        <color theme="1"/>
        <rFont val="Calibri"/>
        <family val="2"/>
      </rPr>
      <t>Media</t>
    </r>
  </si>
  <si>
    <r>
      <rPr>
        <sz val="11"/>
        <color theme="1"/>
        <rFont val="Calibri"/>
        <family val="2"/>
      </rPr>
      <t>Baja</t>
    </r>
  </si>
  <si>
    <r>
      <rPr>
        <sz val="11"/>
        <color theme="1"/>
        <rFont val="Calibri"/>
        <family val="2"/>
      </rPr>
      <t>Baja</t>
    </r>
  </si>
  <si>
    <r>
      <rPr>
        <sz val="11"/>
        <color theme="1"/>
        <rFont val="Calibri"/>
        <family val="2"/>
      </rPr>
      <t>Media</t>
    </r>
  </si>
  <si>
    <r>
      <rPr>
        <sz val="11"/>
        <color theme="1"/>
        <rFont val="Calibri"/>
        <family val="2"/>
      </rPr>
      <t>Media</t>
    </r>
  </si>
  <si>
    <r>
      <rPr>
        <sz val="11"/>
        <color theme="1"/>
        <rFont val="Calibri"/>
        <family val="2"/>
      </rPr>
      <t>Alta</t>
    </r>
  </si>
  <si>
    <r>
      <rPr>
        <sz val="11"/>
        <color theme="1"/>
        <rFont val="Calibri"/>
        <family val="2"/>
      </rPr>
      <t>Alta</t>
    </r>
  </si>
  <si>
    <r>
      <rPr>
        <sz val="11"/>
        <color theme="1"/>
        <rFont val="Calibri"/>
        <family val="2"/>
      </rPr>
      <t>Alta</t>
    </r>
  </si>
  <si>
    <r>
      <rPr>
        <sz val="11"/>
        <color theme="1"/>
        <rFont val="Calibri"/>
        <family val="2"/>
      </rPr>
      <t>Alta</t>
    </r>
  </si>
  <si>
    <r>
      <rPr>
        <sz val="11"/>
        <color theme="1"/>
        <rFont val="Calibri"/>
        <family val="2"/>
      </rPr>
      <t>Alta</t>
    </r>
  </si>
  <si>
    <r>
      <rPr>
        <sz val="11"/>
        <color theme="1"/>
        <rFont val="Calibri"/>
        <family val="2"/>
      </rPr>
      <t>Alta</t>
    </r>
  </si>
  <si>
    <r>
      <rPr>
        <sz val="11"/>
        <color theme="1"/>
        <rFont val="Calibri"/>
        <family val="2"/>
      </rPr>
      <t>Alta</t>
    </r>
  </si>
  <si>
    <r>
      <rPr>
        <sz val="11"/>
        <color theme="1"/>
        <rFont val="Calibri"/>
        <family val="2"/>
      </rPr>
      <t>Alta</t>
    </r>
  </si>
  <si>
    <r>
      <rPr>
        <sz val="11"/>
        <color theme="1"/>
        <rFont val="Calibri"/>
        <family val="2"/>
      </rPr>
      <t>Media</t>
    </r>
  </si>
  <si>
    <r>
      <rPr>
        <sz val="11"/>
        <color theme="1"/>
        <rFont val="Calibri"/>
        <family val="2"/>
      </rPr>
      <t>Alta</t>
    </r>
  </si>
  <si>
    <r>
      <rPr>
        <sz val="11"/>
        <color theme="1"/>
        <rFont val="Calibri"/>
        <family val="2"/>
      </rPr>
      <t>Alta</t>
    </r>
  </si>
  <si>
    <r>
      <rPr>
        <sz val="11"/>
        <color theme="1"/>
        <rFont val="Calibri"/>
        <family val="2"/>
      </rPr>
      <t>Alta</t>
    </r>
  </si>
  <si>
    <r>
      <rPr>
        <sz val="11"/>
        <color theme="1"/>
        <rFont val="Calibri"/>
        <family val="2"/>
      </rPr>
      <t>Alta</t>
    </r>
  </si>
  <si>
    <r>
      <rPr>
        <sz val="11"/>
        <color theme="1"/>
        <rFont val="Calibri"/>
        <family val="2"/>
      </rPr>
      <t>Alta</t>
    </r>
  </si>
  <si>
    <r>
      <rPr>
        <sz val="11"/>
        <color theme="1"/>
        <rFont val="Calibri"/>
        <family val="2"/>
      </rPr>
      <t>Ya que la organización no adquiere materiales diariamente, no necesitan caja chica</t>
    </r>
  </si>
  <si>
    <r>
      <rPr>
        <sz val="11"/>
        <color theme="1"/>
        <rFont val="Calibri"/>
        <family val="2"/>
      </rPr>
      <t>Alta</t>
    </r>
  </si>
  <si>
    <r>
      <rPr>
        <sz val="11"/>
        <color theme="1"/>
        <rFont val="Calibri"/>
        <family val="2"/>
      </rPr>
      <t>NA</t>
    </r>
  </si>
  <si>
    <r>
      <rPr>
        <sz val="11"/>
        <color theme="1"/>
        <rFont val="Calibri"/>
        <family val="2"/>
      </rPr>
      <t>Alta</t>
    </r>
  </si>
  <si>
    <r>
      <rPr>
        <sz val="11"/>
        <color theme="1"/>
        <rFont val="Calibri"/>
        <family val="2"/>
      </rPr>
      <t>NA</t>
    </r>
  </si>
  <si>
    <r>
      <rPr>
        <sz val="11"/>
        <color theme="1"/>
        <rFont val="Calibri"/>
        <family val="2"/>
      </rPr>
      <t>Alta</t>
    </r>
  </si>
  <si>
    <r>
      <rPr>
        <sz val="11"/>
        <color theme="1"/>
        <rFont val="Calibri"/>
        <family val="2"/>
      </rPr>
      <t>Alta</t>
    </r>
  </si>
  <si>
    <r>
      <rPr>
        <sz val="11"/>
        <color theme="1"/>
        <rFont val="Calibri"/>
        <family val="2"/>
      </rPr>
      <t>Alta</t>
    </r>
  </si>
  <si>
    <r>
      <rPr>
        <sz val="11"/>
        <color theme="1"/>
        <rFont val="Calibri"/>
        <family val="2"/>
      </rPr>
      <t>Alta</t>
    </r>
  </si>
  <si>
    <r>
      <rPr>
        <sz val="11"/>
        <color theme="1"/>
        <rFont val="Calibri"/>
        <family val="2"/>
      </rPr>
      <t>Alta</t>
    </r>
  </si>
  <si>
    <r>
      <rPr>
        <sz val="11"/>
        <color theme="1"/>
        <rFont val="Calibri"/>
        <family val="2"/>
      </rPr>
      <t>Alta</t>
    </r>
  </si>
  <si>
    <r>
      <rPr>
        <sz val="11"/>
        <color theme="1"/>
        <rFont val="Calibri"/>
        <family val="2"/>
      </rPr>
      <t>Alta</t>
    </r>
  </si>
  <si>
    <r>
      <rPr>
        <sz val="11"/>
        <color theme="1"/>
        <rFont val="Calibri"/>
        <family val="2"/>
      </rPr>
      <t>Baja</t>
    </r>
  </si>
  <si>
    <r>
      <rPr>
        <sz val="11"/>
        <color theme="1"/>
        <rFont val="Calibri"/>
        <family val="2"/>
      </rPr>
      <t>Alta</t>
    </r>
  </si>
  <si>
    <r>
      <rPr>
        <sz val="11"/>
        <color theme="1"/>
        <rFont val="Calibri"/>
        <family val="2"/>
      </rPr>
      <t>Alta</t>
    </r>
  </si>
  <si>
    <r>
      <rPr>
        <sz val="11"/>
        <color theme="1"/>
        <rFont val="Calibri"/>
        <family val="2"/>
      </rPr>
      <t>Alta</t>
    </r>
  </si>
  <si>
    <r>
      <rPr>
        <sz val="11"/>
        <color theme="1"/>
        <rFont val="Calibri"/>
        <family val="2"/>
      </rPr>
      <t>Media</t>
    </r>
  </si>
  <si>
    <r>
      <rPr>
        <sz val="11"/>
        <color theme="1"/>
        <rFont val="Calibri"/>
        <family val="2"/>
      </rPr>
      <t>Administración financiera total:</t>
    </r>
  </si>
  <si>
    <r>
      <rPr>
        <sz val="11"/>
        <color theme="1"/>
        <rFont val="Calibri"/>
        <family val="2"/>
      </rPr>
      <t>Administración financiera promedio:</t>
    </r>
  </si>
  <si>
    <t>MYS</t>
  </si>
  <si>
    <t>LYS</t>
  </si>
  <si>
    <t>LYS</t>
  </si>
  <si>
    <t>MYS</t>
  </si>
  <si>
    <t>MYC</t>
  </si>
  <si>
    <t>YRC</t>
  </si>
  <si>
    <t>HYS</t>
  </si>
  <si>
    <t>HYS</t>
  </si>
  <si>
    <t>HYS</t>
  </si>
  <si>
    <t>HYS</t>
  </si>
  <si>
    <t>HYC</t>
  </si>
  <si>
    <t>HYS</t>
  </si>
  <si>
    <t>HYS</t>
  </si>
  <si>
    <t>MYS</t>
  </si>
  <si>
    <t>HYS</t>
  </si>
  <si>
    <t>HYS</t>
  </si>
  <si>
    <t>HYS</t>
  </si>
  <si>
    <t>YRC</t>
  </si>
  <si>
    <t>HYS</t>
  </si>
  <si>
    <t>HYS</t>
  </si>
  <si>
    <t>HYS</t>
  </si>
  <si>
    <t>HYS</t>
  </si>
  <si>
    <t>HYS</t>
  </si>
  <si>
    <t>HYC</t>
  </si>
  <si>
    <t>HYS</t>
  </si>
  <si>
    <t>HYS</t>
  </si>
  <si>
    <t>HYS</t>
  </si>
  <si>
    <t>HYS</t>
  </si>
  <si>
    <t>LYS</t>
  </si>
  <si>
    <t>HYS</t>
  </si>
  <si>
    <t>YRC</t>
  </si>
  <si>
    <t>HYS</t>
  </si>
  <si>
    <t>MYC</t>
  </si>
  <si>
    <r>
      <rPr>
        <b/>
        <sz val="11"/>
        <color theme="0"/>
        <rFont val="Calibri"/>
        <family val="2"/>
      </rPr>
      <t>Área NUPAS</t>
    </r>
  </si>
  <si>
    <r>
      <rPr>
        <b/>
        <sz val="11"/>
        <color theme="0"/>
        <rFont val="Calibri"/>
        <family val="2"/>
      </rPr>
      <t>Pregunta</t>
    </r>
  </si>
  <si>
    <r>
      <rPr>
        <b/>
        <sz val="11"/>
        <color theme="0"/>
        <rFont val="Calibri"/>
        <family val="2"/>
      </rPr>
      <t>Respuesta de la Organización</t>
    </r>
  </si>
  <si>
    <r>
      <rPr>
        <b/>
        <sz val="11"/>
        <color theme="0"/>
        <rFont val="Calibri"/>
        <family val="2"/>
      </rPr>
      <t>Nivel de riesgo asignado</t>
    </r>
  </si>
  <si>
    <r>
      <rPr>
        <b/>
        <sz val="11"/>
        <color theme="0"/>
        <rFont val="Calibri"/>
        <family val="2"/>
      </rPr>
      <t>Calificación calculada</t>
    </r>
  </si>
  <si>
    <r>
      <rPr>
        <b/>
        <sz val="11"/>
        <color theme="0"/>
        <rFont val="Calibri"/>
        <family val="2"/>
      </rPr>
      <t>Pregunta de seguimiento</t>
    </r>
  </si>
  <si>
    <r>
      <rPr>
        <b/>
        <sz val="11"/>
        <color theme="0"/>
        <rFont val="Calibri"/>
        <family val="2"/>
      </rPr>
      <t>Tasa discrecional</t>
    </r>
  </si>
  <si>
    <r>
      <rPr>
        <b/>
        <sz val="11"/>
        <color theme="0"/>
        <rFont val="Calibri"/>
        <family val="2"/>
      </rPr>
      <t>Calificación final</t>
    </r>
  </si>
  <si>
    <r>
      <rPr>
        <sz val="11"/>
        <color theme="1"/>
        <rFont val="Calibri"/>
        <family val="2"/>
      </rPr>
      <t>Alta</t>
    </r>
  </si>
  <si>
    <r>
      <rPr>
        <sz val="11"/>
        <color theme="1"/>
        <rFont val="Calibri"/>
        <family val="2"/>
      </rPr>
      <t>Alta</t>
    </r>
  </si>
  <si>
    <r>
      <rPr>
        <sz val="11"/>
        <color theme="1"/>
        <rFont val="Calibri"/>
        <family val="2"/>
      </rPr>
      <t>Alta</t>
    </r>
  </si>
  <si>
    <r>
      <rPr>
        <sz val="11"/>
        <color theme="1"/>
        <rFont val="Calibri"/>
        <family val="2"/>
      </rPr>
      <t>ENVIAR PARA SEGUIMIENTO</t>
    </r>
  </si>
  <si>
    <r>
      <rPr>
        <sz val="11"/>
        <color theme="1"/>
        <rFont val="Calibri"/>
        <family val="2"/>
      </rPr>
      <t>Baja</t>
    </r>
  </si>
  <si>
    <r>
      <rPr>
        <sz val="11"/>
        <color theme="1"/>
        <rFont val="Calibri"/>
        <family val="2"/>
      </rPr>
      <t>Baja</t>
    </r>
  </si>
  <si>
    <r>
      <rPr>
        <sz val="11"/>
        <color theme="1"/>
        <rFont val="Calibri"/>
        <family val="2"/>
      </rPr>
      <t>Alta</t>
    </r>
  </si>
  <si>
    <r>
      <rPr>
        <sz val="11"/>
        <color theme="1"/>
        <rFont val="Calibri"/>
        <family val="2"/>
      </rPr>
      <t>NA</t>
    </r>
  </si>
  <si>
    <r>
      <rPr>
        <sz val="11"/>
        <color theme="1"/>
        <rFont val="Calibri"/>
        <family val="2"/>
      </rPr>
      <t>Sistema total de adquisiciones</t>
    </r>
  </si>
  <si>
    <r>
      <rPr>
        <sz val="11"/>
        <color theme="1"/>
        <rFont val="Calibri"/>
        <family val="2"/>
      </rPr>
      <t>Sistema promedio de adquisiciones:</t>
    </r>
  </si>
  <si>
    <t>HYC</t>
  </si>
  <si>
    <t>HYC</t>
  </si>
  <si>
    <t>LYS</t>
  </si>
  <si>
    <t>LNC</t>
  </si>
  <si>
    <t>HYC</t>
  </si>
  <si>
    <r>
      <rPr>
        <b/>
        <sz val="11"/>
        <color theme="0"/>
        <rFont val="Calibri"/>
        <family val="2"/>
      </rPr>
      <t>Área NUPAS</t>
    </r>
  </si>
  <si>
    <r>
      <rPr>
        <b/>
        <sz val="11"/>
        <color theme="0"/>
        <rFont val="Calibri"/>
        <family val="2"/>
      </rPr>
      <t>Pregunta</t>
    </r>
  </si>
  <si>
    <r>
      <rPr>
        <b/>
        <sz val="11"/>
        <color theme="0"/>
        <rFont val="Calibri"/>
        <family val="2"/>
      </rPr>
      <t>Respuesta de la Organización</t>
    </r>
  </si>
  <si>
    <r>
      <rPr>
        <b/>
        <sz val="11"/>
        <color theme="0"/>
        <rFont val="Calibri"/>
        <family val="2"/>
      </rPr>
      <t>Nivel de riesgo asignado</t>
    </r>
  </si>
  <si>
    <r>
      <rPr>
        <b/>
        <sz val="11"/>
        <color theme="0"/>
        <rFont val="Calibri"/>
        <family val="2"/>
      </rPr>
      <t>Calificación calculada</t>
    </r>
  </si>
  <si>
    <r>
      <rPr>
        <b/>
        <sz val="11"/>
        <color theme="0"/>
        <rFont val="Calibri"/>
        <family val="2"/>
      </rPr>
      <t>Pregunta de seguimiento</t>
    </r>
  </si>
  <si>
    <r>
      <rPr>
        <b/>
        <sz val="11"/>
        <color theme="0"/>
        <rFont val="Calibri"/>
        <family val="2"/>
      </rPr>
      <t>Tasa discrecional</t>
    </r>
  </si>
  <si>
    <r>
      <rPr>
        <b/>
        <sz val="11"/>
        <color theme="0"/>
        <rFont val="Calibri"/>
        <family val="2"/>
      </rPr>
      <t>Calificación final</t>
    </r>
  </si>
  <si>
    <r>
      <rPr>
        <sz val="11"/>
        <color theme="1"/>
        <rFont val="Calibri"/>
        <family val="2"/>
      </rPr>
      <t>Alta</t>
    </r>
  </si>
  <si>
    <r>
      <rPr>
        <sz val="11"/>
        <color theme="1"/>
        <rFont val="Calibri"/>
        <family val="2"/>
      </rPr>
      <t>Alta</t>
    </r>
  </si>
  <si>
    <r>
      <rPr>
        <sz val="11"/>
        <color theme="1"/>
        <rFont val="Calibri"/>
        <family val="2"/>
      </rPr>
      <t>Ya que la organización actualmente se compone sólo de 4 miembros, no los tienen. Pero lo desarrollarán si reciben la adjudicación</t>
    </r>
  </si>
  <si>
    <r>
      <rPr>
        <sz val="11"/>
        <color theme="1"/>
        <rFont val="Calibri"/>
        <family val="2"/>
      </rPr>
      <t>Alta</t>
    </r>
  </si>
  <si>
    <r>
      <rPr>
        <sz val="11"/>
        <color theme="1"/>
        <rFont val="Calibri"/>
        <family val="2"/>
      </rPr>
      <t>Media</t>
    </r>
  </si>
  <si>
    <r>
      <rPr>
        <sz val="11"/>
        <color theme="1"/>
        <rFont val="Calibri"/>
        <family val="2"/>
      </rPr>
      <t>Media</t>
    </r>
  </si>
  <si>
    <r>
      <rPr>
        <sz val="11"/>
        <color theme="1"/>
        <rFont val="Calibri"/>
        <family val="2"/>
      </rPr>
      <t>Media</t>
    </r>
  </si>
  <si>
    <r>
      <rPr>
        <sz val="11"/>
        <color theme="1"/>
        <rFont val="Calibri"/>
        <family val="2"/>
      </rPr>
      <t>Alta</t>
    </r>
  </si>
  <si>
    <r>
      <rPr>
        <sz val="11"/>
        <color theme="1"/>
        <rFont val="Calibri"/>
        <family val="2"/>
      </rPr>
      <t>Alta</t>
    </r>
  </si>
  <si>
    <r>
      <rPr>
        <sz val="11"/>
        <color theme="1"/>
        <rFont val="Calibri"/>
        <family val="2"/>
      </rPr>
      <t>Media</t>
    </r>
  </si>
  <si>
    <r>
      <rPr>
        <sz val="11"/>
        <color theme="1"/>
        <rFont val="Calibri"/>
        <family val="2"/>
      </rPr>
      <t>Media</t>
    </r>
  </si>
  <si>
    <r>
      <rPr>
        <sz val="11"/>
        <color theme="1"/>
        <rFont val="Calibri"/>
        <family val="2"/>
      </rPr>
      <t>Media</t>
    </r>
  </si>
  <si>
    <r>
      <rPr>
        <sz val="11"/>
        <color theme="1"/>
        <rFont val="Calibri"/>
        <family val="2"/>
      </rPr>
      <t>Alta</t>
    </r>
  </si>
  <si>
    <r>
      <rPr>
        <sz val="11"/>
        <color theme="1"/>
        <rFont val="Calibri"/>
        <family val="2"/>
      </rPr>
      <t>Media</t>
    </r>
  </si>
  <si>
    <r>
      <rPr>
        <sz val="11"/>
        <color theme="1"/>
        <rFont val="Calibri"/>
        <family val="2"/>
      </rPr>
      <t>Alta</t>
    </r>
  </si>
  <si>
    <r>
      <rPr>
        <sz val="11"/>
        <color theme="1"/>
        <rFont val="Calibri"/>
        <family val="2"/>
      </rPr>
      <t>Sírvase adjuntar copia de la política</t>
    </r>
  </si>
  <si>
    <r>
      <rPr>
        <sz val="11"/>
        <color theme="1"/>
        <rFont val="Calibri"/>
        <family val="2"/>
      </rPr>
      <t>Total recursos humanos:</t>
    </r>
  </si>
  <si>
    <r>
      <rPr>
        <sz val="11"/>
        <color theme="1"/>
        <rFont val="Calibri"/>
        <family val="2"/>
      </rPr>
      <t>Recursos humanos promedio:</t>
    </r>
  </si>
  <si>
    <t>HYC</t>
  </si>
  <si>
    <t>HYC</t>
  </si>
  <si>
    <t>HYS</t>
  </si>
  <si>
    <t>MYC</t>
  </si>
  <si>
    <t>MYC</t>
  </si>
  <si>
    <t>MYS</t>
  </si>
  <si>
    <t>HYS</t>
  </si>
  <si>
    <t>HYS</t>
  </si>
  <si>
    <t>MYC</t>
  </si>
  <si>
    <t>MYS</t>
  </si>
  <si>
    <t>MYS</t>
  </si>
  <si>
    <t>HYC</t>
  </si>
  <si>
    <t>MYS</t>
  </si>
  <si>
    <t>HNS</t>
  </si>
  <si>
    <r>
      <rPr>
        <b/>
        <sz val="11"/>
        <color theme="0"/>
        <rFont val="Calibri"/>
        <family val="2"/>
      </rPr>
      <t>Área NUPAS</t>
    </r>
  </si>
  <si>
    <r>
      <rPr>
        <b/>
        <sz val="11"/>
        <color theme="0"/>
        <rFont val="Calibri"/>
        <family val="2"/>
      </rPr>
      <t>Pregunta</t>
    </r>
  </si>
  <si>
    <r>
      <rPr>
        <b/>
        <sz val="11"/>
        <color theme="0"/>
        <rFont val="Calibri"/>
        <family val="2"/>
      </rPr>
      <t>Respuesta de la Organización</t>
    </r>
  </si>
  <si>
    <r>
      <rPr>
        <b/>
        <sz val="11"/>
        <color theme="0"/>
        <rFont val="Calibri"/>
        <family val="2"/>
      </rPr>
      <t>Nivel de riesgo asignado</t>
    </r>
  </si>
  <si>
    <r>
      <rPr>
        <b/>
        <sz val="11"/>
        <color theme="0"/>
        <rFont val="Calibri"/>
        <family val="2"/>
      </rPr>
      <t>Calificación calculada</t>
    </r>
  </si>
  <si>
    <r>
      <rPr>
        <b/>
        <sz val="11"/>
        <color theme="0"/>
        <rFont val="Calibri"/>
        <family val="2"/>
      </rPr>
      <t>Pregunta de seguimiento</t>
    </r>
  </si>
  <si>
    <r>
      <rPr>
        <b/>
        <sz val="11"/>
        <color theme="0"/>
        <rFont val="Calibri"/>
        <family val="2"/>
      </rPr>
      <t>Tasa discrecional</t>
    </r>
  </si>
  <si>
    <r>
      <rPr>
        <b/>
        <sz val="11"/>
        <color theme="0"/>
        <rFont val="Calibri"/>
        <family val="2"/>
      </rPr>
      <t>Calificación final</t>
    </r>
  </si>
  <si>
    <r>
      <rPr>
        <sz val="11"/>
        <color theme="1"/>
        <rFont val="Calibri"/>
        <family val="2"/>
      </rPr>
      <t>Alta</t>
    </r>
  </si>
  <si>
    <r>
      <rPr>
        <sz val="11"/>
        <color theme="1"/>
        <rFont val="Calibri"/>
        <family val="2"/>
      </rPr>
      <t>ENVIAR PARA SEGUIMIENTO</t>
    </r>
  </si>
  <si>
    <r>
      <rPr>
        <sz val="11"/>
        <color theme="1"/>
        <rFont val="Calibri"/>
        <family val="2"/>
      </rPr>
      <t>Por favor revise el Formato llenado</t>
    </r>
  </si>
  <si>
    <r>
      <rPr>
        <sz val="11"/>
        <color theme="1"/>
        <rFont val="Calibri"/>
        <family val="2"/>
      </rPr>
      <t>ENVIAR PARA SEGUIMIENTO</t>
    </r>
  </si>
  <si>
    <r>
      <rPr>
        <sz val="11"/>
        <color theme="1"/>
        <rFont val="Calibri"/>
        <family val="2"/>
      </rPr>
      <t>Por favor revise la descripción</t>
    </r>
  </si>
  <si>
    <t>HNS</t>
  </si>
  <si>
    <r>
      <rPr>
        <b/>
        <sz val="11"/>
        <color theme="0"/>
        <rFont val="Calibri"/>
        <family val="2"/>
      </rPr>
      <t>Área NUPAS</t>
    </r>
  </si>
  <si>
    <r>
      <rPr>
        <b/>
        <sz val="11"/>
        <color theme="0"/>
        <rFont val="Calibri"/>
        <family val="2"/>
      </rPr>
      <t>Pregunta</t>
    </r>
  </si>
  <si>
    <r>
      <rPr>
        <b/>
        <sz val="11"/>
        <color theme="0"/>
        <rFont val="Calibri"/>
        <family val="2"/>
      </rPr>
      <t>Respuesta de la Organización</t>
    </r>
  </si>
  <si>
    <r>
      <rPr>
        <b/>
        <sz val="11"/>
        <color theme="0"/>
        <rFont val="Calibri"/>
        <family val="2"/>
      </rPr>
      <t>Nivel de riesgo asignado</t>
    </r>
  </si>
  <si>
    <r>
      <rPr>
        <b/>
        <sz val="11"/>
        <color theme="0"/>
        <rFont val="Calibri"/>
        <family val="2"/>
      </rPr>
      <t>Pregunta de seguimiento</t>
    </r>
  </si>
  <si>
    <r>
      <rPr>
        <b/>
        <sz val="11"/>
        <color theme="0"/>
        <rFont val="Calibri"/>
        <family val="2"/>
      </rPr>
      <t>Tasa discrecional</t>
    </r>
  </si>
  <si>
    <r>
      <rPr>
        <b/>
        <sz val="11"/>
        <color theme="0"/>
        <rFont val="Calibri"/>
        <family val="2"/>
      </rPr>
      <t>Calificación final</t>
    </r>
  </si>
  <si>
    <r>
      <rPr>
        <sz val="11"/>
        <color theme="1"/>
        <rFont val="Calibri"/>
        <family val="2"/>
      </rPr>
      <t xml:space="preserve">MSFO necesita calcular </t>
    </r>
    <r>
      <rPr>
        <u/>
        <sz val="11"/>
        <color theme="1"/>
        <rFont val="Calibri"/>
        <family val="2"/>
      </rPr>
      <t>el índice actual del activo circulante contra el pasivo circulante (el índice de 2 es bueno; menos de 1 es malo)</t>
    </r>
  </si>
  <si>
    <r>
      <rPr>
        <sz val="11"/>
        <color theme="1"/>
        <rFont val="Calibri"/>
        <family val="2"/>
      </rPr>
      <t>Alta</t>
    </r>
  </si>
  <si>
    <r>
      <rPr>
        <sz val="11"/>
        <color theme="1"/>
        <rFont val="Calibri"/>
        <family val="2"/>
      </rPr>
      <t>Revisar los estados financieros de tres años</t>
    </r>
  </si>
  <si>
    <r>
      <rPr>
        <sz val="11"/>
        <color theme="1"/>
        <rFont val="Calibri"/>
        <family val="2"/>
      </rPr>
      <t>¿Cuánto personal clave/puestos de liderazgo han abandonado en los últimos dos años?</t>
    </r>
  </si>
  <si>
    <r>
      <rPr>
        <sz val="11"/>
        <color theme="1"/>
        <rFont val="Calibri"/>
        <family val="2"/>
      </rPr>
      <t>Media</t>
    </r>
  </si>
  <si>
    <r>
      <rPr>
        <sz val="11"/>
        <color theme="1"/>
        <rFont val="Calibri"/>
        <family val="2"/>
      </rPr>
      <t>¿Se anticipan cambios de liderazgo para el próximo año?</t>
    </r>
  </si>
  <si>
    <r>
      <rPr>
        <sz val="11"/>
        <color theme="1"/>
        <rFont val="Calibri"/>
        <family val="2"/>
      </rPr>
      <t>Media</t>
    </r>
  </si>
  <si>
    <r>
      <rPr>
        <sz val="11"/>
        <color theme="1"/>
        <rFont val="Calibri"/>
        <family val="2"/>
      </rPr>
      <t>¿Cuántos años de existencia tiene la organización?</t>
    </r>
  </si>
  <si>
    <r>
      <rPr>
        <sz val="11"/>
        <color theme="1"/>
        <rFont val="Calibri"/>
        <family val="2"/>
      </rPr>
      <t>Baja</t>
    </r>
  </si>
  <si>
    <r>
      <rPr>
        <sz val="11"/>
        <color theme="1"/>
        <rFont val="Calibri"/>
        <family val="2"/>
      </rPr>
      <t>¿Su organización cuenta con alguna actividad de generación de ingresos?</t>
    </r>
  </si>
  <si>
    <r>
      <rPr>
        <sz val="11"/>
        <color theme="1"/>
        <rFont val="Calibri"/>
        <family val="2"/>
      </rPr>
      <t>Media</t>
    </r>
  </si>
  <si>
    <r>
      <rPr>
        <sz val="11"/>
        <color theme="1"/>
        <rFont val="Calibri"/>
        <family val="2"/>
      </rPr>
      <t xml:space="preserve">¿Ha trabajado en el proyecto con financiamiento de fuentes locales en el pasado? Por favor describa </t>
    </r>
  </si>
  <si>
    <r>
      <rPr>
        <sz val="11"/>
        <color theme="1"/>
        <rFont val="Calibri"/>
        <family val="2"/>
      </rPr>
      <t>Baja</t>
    </r>
  </si>
  <si>
    <r>
      <rPr>
        <sz val="11"/>
        <color theme="1"/>
        <rFont val="Calibri"/>
        <family val="2"/>
      </rPr>
      <t>¿Su organización posee algún activo? Por favor describa</t>
    </r>
  </si>
  <si>
    <r>
      <rPr>
        <sz val="11"/>
        <color theme="1"/>
        <rFont val="Calibri"/>
        <family val="2"/>
      </rPr>
      <t>Baja</t>
    </r>
  </si>
  <si>
    <r>
      <rPr>
        <sz val="11"/>
        <color theme="1"/>
        <rFont val="Calibri"/>
        <family val="2"/>
      </rPr>
      <t>¿Qué actividades de recaudación de fondos emprende la organización?</t>
    </r>
  </si>
  <si>
    <r>
      <rPr>
        <sz val="11"/>
        <color theme="1"/>
        <rFont val="Calibri"/>
        <family val="2"/>
      </rPr>
      <t>Baja</t>
    </r>
  </si>
  <si>
    <r>
      <rPr>
        <sz val="11"/>
        <color theme="1"/>
        <rFont val="Calibri"/>
        <family val="2"/>
      </rPr>
      <t xml:space="preserve">¿Qué deuda tiene la organización? </t>
    </r>
  </si>
  <si>
    <r>
      <rPr>
        <sz val="11"/>
        <color theme="1"/>
        <rFont val="Calibri"/>
        <family val="2"/>
      </rPr>
      <t>Media</t>
    </r>
  </si>
  <si>
    <r>
      <rPr>
        <sz val="11"/>
        <color theme="1"/>
        <rFont val="Calibri"/>
        <family val="2"/>
      </rPr>
      <t>Total estabilidad organizacional:</t>
    </r>
  </si>
  <si>
    <r>
      <rPr>
        <sz val="11"/>
        <color theme="1"/>
        <rFont val="Calibri"/>
        <family val="2"/>
      </rPr>
      <t>Estabilidad organizacional promedio:</t>
    </r>
  </si>
  <si>
    <r>
      <rPr>
        <b/>
        <sz val="11"/>
        <color theme="0"/>
        <rFont val="Calibri"/>
        <family val="2"/>
      </rPr>
      <t>Área NUPAS</t>
    </r>
  </si>
  <si>
    <r>
      <rPr>
        <b/>
        <sz val="11"/>
        <color theme="0"/>
        <rFont val="Calibri"/>
        <family val="2"/>
      </rPr>
      <t>Clasificación global</t>
    </r>
  </si>
  <si>
    <r>
      <rPr>
        <sz val="11"/>
        <color theme="1"/>
        <rFont val="Calibri"/>
        <family val="2"/>
      </rPr>
      <t>Primer criterio: Estructura legal</t>
    </r>
  </si>
  <si>
    <r>
      <rPr>
        <sz val="11"/>
        <color theme="1"/>
        <rFont val="Calibri"/>
        <family val="2"/>
      </rPr>
      <t>Segundo criterio: Manejo financiero y sistemas de control interno</t>
    </r>
  </si>
  <si>
    <r>
      <rPr>
        <sz val="11"/>
        <color theme="1"/>
        <rFont val="Calibri"/>
        <family val="2"/>
      </rPr>
      <t>Tercer criterio: Sistemas de adquisición</t>
    </r>
  </si>
  <si>
    <r>
      <rPr>
        <sz val="11"/>
        <color theme="1"/>
        <rFont val="Calibri"/>
        <family val="2"/>
      </rPr>
      <t>Cuarto criterio: Sistemas de Recursos Humanos</t>
    </r>
  </si>
  <si>
    <r>
      <rPr>
        <sz val="11"/>
        <color theme="1"/>
        <rFont val="Calibri"/>
        <family val="2"/>
      </rPr>
      <t>Quinto criterio: Manejo del desempeño del proyecto</t>
    </r>
  </si>
  <si>
    <r>
      <rPr>
        <sz val="11"/>
        <color theme="1"/>
        <rFont val="Calibri"/>
        <family val="2"/>
      </rPr>
      <t>Sexto criterio: Sustentabilidad de la organización</t>
    </r>
  </si>
  <si>
    <r>
      <rPr>
        <sz val="11"/>
        <color theme="1"/>
        <rFont val="Calibri"/>
        <family val="2"/>
      </rPr>
      <t>Calificación total:</t>
    </r>
  </si>
  <si>
    <r>
      <rPr>
        <sz val="11"/>
        <color theme="1"/>
        <rFont val="Calibri"/>
        <family val="2"/>
      </rPr>
      <t>RESPUESTA DIRECTA</t>
    </r>
  </si>
  <si>
    <r>
      <rPr>
        <sz val="11"/>
        <color theme="1"/>
        <rFont val="Calibri"/>
        <family val="2"/>
      </rPr>
      <t>ALTA-SÍ-DIRECTA</t>
    </r>
  </si>
  <si>
    <r>
      <rPr>
        <sz val="11"/>
        <color theme="1"/>
        <rFont val="Calibri"/>
        <family val="2"/>
      </rPr>
      <t>ALTA-NO-DIRECTA</t>
    </r>
  </si>
  <si>
    <r>
      <rPr>
        <sz val="11"/>
        <color theme="1"/>
        <rFont val="Calibri"/>
        <family val="2"/>
      </rPr>
      <t>ELIJA UNA</t>
    </r>
  </si>
  <si>
    <r>
      <rPr>
        <sz val="11"/>
        <color theme="1"/>
        <rFont val="Calibri"/>
        <family val="2"/>
      </rPr>
      <t>ELIJA UNA</t>
    </r>
  </si>
  <si>
    <r>
      <rPr>
        <sz val="11"/>
        <color theme="1"/>
        <rFont val="Calibri"/>
        <family val="2"/>
      </rPr>
      <t>SÍ</t>
    </r>
  </si>
  <si>
    <r>
      <rPr>
        <sz val="11"/>
        <color theme="1"/>
        <rFont val="Calibri"/>
        <family val="2"/>
      </rPr>
      <t>SÍ</t>
    </r>
  </si>
  <si>
    <r>
      <rPr>
        <sz val="11"/>
        <color theme="1"/>
        <rFont val="Calibri"/>
        <family val="2"/>
      </rPr>
      <t>NO</t>
    </r>
  </si>
  <si>
    <r>
      <rPr>
        <sz val="11"/>
        <color theme="1"/>
        <rFont val="Calibri"/>
        <family val="2"/>
      </rPr>
      <t>NO</t>
    </r>
  </si>
  <si>
    <r>
      <rPr>
        <sz val="11"/>
        <color theme="1"/>
        <rFont val="Calibri"/>
        <family val="2"/>
      </rPr>
      <t>MEDIA-SÍ-DIRECTA</t>
    </r>
  </si>
  <si>
    <r>
      <rPr>
        <sz val="11"/>
        <color theme="1"/>
        <rFont val="Calibri"/>
        <family val="2"/>
      </rPr>
      <t>MEDIA-NO-DIRECTA</t>
    </r>
  </si>
  <si>
    <r>
      <rPr>
        <sz val="11"/>
        <color theme="1"/>
        <rFont val="Calibri"/>
        <family val="2"/>
      </rPr>
      <t>ELIJA UNA</t>
    </r>
  </si>
  <si>
    <r>
      <rPr>
        <sz val="11"/>
        <color theme="1"/>
        <rFont val="Calibri"/>
        <family val="2"/>
      </rPr>
      <t>ELIJA UNA</t>
    </r>
  </si>
  <si>
    <r>
      <rPr>
        <sz val="11"/>
        <color theme="1"/>
        <rFont val="Calibri"/>
        <family val="2"/>
      </rPr>
      <t>SÍ</t>
    </r>
  </si>
  <si>
    <r>
      <rPr>
        <sz val="11"/>
        <color theme="1"/>
        <rFont val="Calibri"/>
        <family val="2"/>
      </rPr>
      <t>SÍ</t>
    </r>
  </si>
  <si>
    <r>
      <rPr>
        <sz val="11"/>
        <color theme="1"/>
        <rFont val="Calibri"/>
        <family val="2"/>
      </rPr>
      <t>NO</t>
    </r>
  </si>
  <si>
    <r>
      <rPr>
        <sz val="11"/>
        <color theme="1"/>
        <rFont val="Calibri"/>
        <family val="2"/>
      </rPr>
      <t>NO</t>
    </r>
  </si>
  <si>
    <r>
      <rPr>
        <sz val="11"/>
        <color theme="1"/>
        <rFont val="Calibri"/>
        <family val="2"/>
      </rPr>
      <t>BAJA-SÍ-DIRECTA</t>
    </r>
  </si>
  <si>
    <r>
      <rPr>
        <sz val="11"/>
        <color theme="1"/>
        <rFont val="Calibri"/>
        <family val="2"/>
      </rPr>
      <t>BAJA-NO-DIRECTA</t>
    </r>
  </si>
  <si>
    <r>
      <rPr>
        <sz val="11"/>
        <color theme="1"/>
        <rFont val="Calibri"/>
        <family val="2"/>
      </rPr>
      <t>ELIJA UNA</t>
    </r>
  </si>
  <si>
    <r>
      <rPr>
        <sz val="11"/>
        <color theme="1"/>
        <rFont val="Calibri"/>
        <family val="2"/>
      </rPr>
      <t>ELIJA UNA</t>
    </r>
  </si>
  <si>
    <r>
      <rPr>
        <sz val="11"/>
        <color theme="1"/>
        <rFont val="Calibri"/>
        <family val="2"/>
      </rPr>
      <t>SÍ</t>
    </r>
  </si>
  <si>
    <r>
      <rPr>
        <sz val="11"/>
        <color theme="1"/>
        <rFont val="Calibri"/>
        <family val="2"/>
      </rPr>
      <t>SÍ</t>
    </r>
  </si>
  <si>
    <r>
      <rPr>
        <sz val="11"/>
        <color theme="1"/>
        <rFont val="Calibri"/>
        <family val="2"/>
      </rPr>
      <t>NO</t>
    </r>
  </si>
  <si>
    <r>
      <rPr>
        <sz val="11"/>
        <color theme="1"/>
        <rFont val="Calibri"/>
        <family val="2"/>
      </rPr>
      <t>NO</t>
    </r>
  </si>
  <si>
    <r>
      <rPr>
        <sz val="11"/>
        <color theme="1"/>
        <rFont val="Calibri"/>
        <family val="2"/>
      </rPr>
      <t>RESPUESTA CONDICIONADA</t>
    </r>
  </si>
  <si>
    <r>
      <rPr>
        <sz val="11"/>
        <color theme="1"/>
        <rFont val="Calibri"/>
        <family val="2"/>
      </rPr>
      <t>SÍ-INVERSA-CONDICIONADA</t>
    </r>
  </si>
  <si>
    <r>
      <rPr>
        <sz val="11"/>
        <color theme="1"/>
        <rFont val="Calibri"/>
        <family val="2"/>
      </rPr>
      <t>NO-INVERSA-CONDICIONADA</t>
    </r>
  </si>
  <si>
    <r>
      <rPr>
        <sz val="11"/>
        <color theme="1"/>
        <rFont val="Calibri"/>
        <family val="2"/>
      </rPr>
      <t>ELIJA UNA</t>
    </r>
  </si>
  <si>
    <r>
      <rPr>
        <sz val="11"/>
        <color theme="1"/>
        <rFont val="Calibri"/>
        <family val="2"/>
      </rPr>
      <t>ELIJA UNA</t>
    </r>
  </si>
  <si>
    <r>
      <rPr>
        <sz val="11"/>
        <color theme="1"/>
        <rFont val="Calibri"/>
        <family val="2"/>
      </rPr>
      <t>SÍ</t>
    </r>
  </si>
  <si>
    <r>
      <rPr>
        <sz val="11"/>
        <color theme="1"/>
        <rFont val="Calibri"/>
        <family val="2"/>
      </rPr>
      <t>SÍ</t>
    </r>
  </si>
  <si>
    <r>
      <rPr>
        <sz val="11"/>
        <color theme="1"/>
        <rFont val="Calibri"/>
        <family val="2"/>
      </rPr>
      <t>ENVIAR PARA SEGUIMIENTO</t>
    </r>
  </si>
  <si>
    <r>
      <rPr>
        <sz val="11"/>
        <color theme="1"/>
        <rFont val="Calibri"/>
        <family val="2"/>
      </rPr>
      <t>NO</t>
    </r>
  </si>
  <si>
    <r>
      <rPr>
        <sz val="11"/>
        <color theme="1"/>
        <rFont val="Calibri"/>
        <family val="2"/>
      </rPr>
      <t>ENVIAR PARA SEGUIMIENTO</t>
    </r>
  </si>
  <si>
    <r>
      <rPr>
        <sz val="11"/>
        <color theme="1"/>
        <rFont val="Calibri"/>
        <family val="2"/>
      </rPr>
      <t>NO</t>
    </r>
  </si>
  <si>
    <r>
      <rPr>
        <sz val="11"/>
        <color theme="1"/>
        <rFont val="Calibri"/>
        <family val="2"/>
      </rPr>
      <t>ALTA-SÍ-CONDICIONADA</t>
    </r>
  </si>
  <si>
    <r>
      <rPr>
        <sz val="11"/>
        <color theme="1"/>
        <rFont val="Calibri"/>
        <family val="2"/>
      </rPr>
      <t>ALTA-NO-CONDICIONADA</t>
    </r>
  </si>
  <si>
    <r>
      <rPr>
        <sz val="11"/>
        <color theme="1"/>
        <rFont val="Calibri"/>
        <family val="2"/>
      </rPr>
      <t>ELIJA UNA</t>
    </r>
  </si>
  <si>
    <r>
      <rPr>
        <sz val="11"/>
        <color theme="1"/>
        <rFont val="Calibri"/>
        <family val="2"/>
      </rPr>
      <t>ELIJA UNA</t>
    </r>
  </si>
  <si>
    <r>
      <rPr>
        <sz val="11"/>
        <color theme="1"/>
        <rFont val="Calibri"/>
        <family val="2"/>
      </rPr>
      <t>SÍ</t>
    </r>
  </si>
  <si>
    <r>
      <rPr>
        <sz val="11"/>
        <color theme="1"/>
        <rFont val="Calibri"/>
        <family val="2"/>
      </rPr>
      <t>ENVIAR PARA SEGUIMIENTO</t>
    </r>
  </si>
  <si>
    <r>
      <rPr>
        <sz val="11"/>
        <color theme="1"/>
        <rFont val="Calibri"/>
        <family val="2"/>
      </rPr>
      <t>SÍ</t>
    </r>
  </si>
  <si>
    <r>
      <rPr>
        <sz val="11"/>
        <color theme="1"/>
        <rFont val="Calibri"/>
        <family val="2"/>
      </rPr>
      <t>NO</t>
    </r>
  </si>
  <si>
    <r>
      <rPr>
        <sz val="11"/>
        <color theme="1"/>
        <rFont val="Calibri"/>
        <family val="2"/>
      </rPr>
      <t>NO</t>
    </r>
  </si>
  <si>
    <r>
      <rPr>
        <sz val="11"/>
        <color theme="1"/>
        <rFont val="Calibri"/>
        <family val="2"/>
      </rPr>
      <t>ENVIAR PARA SEGUIMIENTO</t>
    </r>
  </si>
  <si>
    <r>
      <rPr>
        <sz val="11"/>
        <color theme="1"/>
        <rFont val="Calibri"/>
        <family val="2"/>
      </rPr>
      <t>MEDIA-SÍ-CONDICIONADA</t>
    </r>
  </si>
  <si>
    <r>
      <rPr>
        <sz val="11"/>
        <color theme="1"/>
        <rFont val="Calibri"/>
        <family val="2"/>
      </rPr>
      <t>MEDIA-NO-CONDICIONADA</t>
    </r>
  </si>
  <si>
    <r>
      <rPr>
        <sz val="11"/>
        <color theme="1"/>
        <rFont val="Calibri"/>
        <family val="2"/>
      </rPr>
      <t>ELIJA UNA</t>
    </r>
  </si>
  <si>
    <r>
      <rPr>
        <sz val="11"/>
        <color theme="1"/>
        <rFont val="Calibri"/>
        <family val="2"/>
      </rPr>
      <t>ELIJA UNA</t>
    </r>
  </si>
  <si>
    <r>
      <rPr>
        <sz val="11"/>
        <color theme="1"/>
        <rFont val="Calibri"/>
        <family val="2"/>
      </rPr>
      <t>SÍ</t>
    </r>
  </si>
  <si>
    <r>
      <rPr>
        <sz val="11"/>
        <color theme="1"/>
        <rFont val="Calibri"/>
        <family val="2"/>
      </rPr>
      <t>ENVIAR PARA SEGUIMIENTO</t>
    </r>
  </si>
  <si>
    <r>
      <rPr>
        <sz val="11"/>
        <color theme="1"/>
        <rFont val="Calibri"/>
        <family val="2"/>
      </rPr>
      <t>SÍ</t>
    </r>
  </si>
  <si>
    <r>
      <rPr>
        <sz val="11"/>
        <color theme="1"/>
        <rFont val="Calibri"/>
        <family val="2"/>
      </rPr>
      <t>NO</t>
    </r>
  </si>
  <si>
    <r>
      <rPr>
        <sz val="11"/>
        <color theme="1"/>
        <rFont val="Calibri"/>
        <family val="2"/>
      </rPr>
      <t>NO</t>
    </r>
  </si>
  <si>
    <r>
      <rPr>
        <sz val="11"/>
        <color theme="1"/>
        <rFont val="Calibri"/>
        <family val="2"/>
      </rPr>
      <t>ENVIAR PARA SEGUIMIENTO</t>
    </r>
  </si>
  <si>
    <r>
      <rPr>
        <sz val="11"/>
        <color theme="1"/>
        <rFont val="Calibri"/>
        <family val="2"/>
      </rPr>
      <t>BAJA-SÍ-CONDICIONADA</t>
    </r>
  </si>
  <si>
    <r>
      <rPr>
        <sz val="11"/>
        <color theme="1"/>
        <rFont val="Calibri"/>
        <family val="2"/>
      </rPr>
      <t>BAJA-NO-CONDICIONADA</t>
    </r>
  </si>
  <si>
    <r>
      <rPr>
        <sz val="11"/>
        <color theme="1"/>
        <rFont val="Calibri"/>
        <family val="2"/>
      </rPr>
      <t>ELIJA UNA</t>
    </r>
  </si>
  <si>
    <r>
      <rPr>
        <sz val="11"/>
        <color theme="1"/>
        <rFont val="Calibri"/>
        <family val="2"/>
      </rPr>
      <t>ELIJA UNA</t>
    </r>
  </si>
  <si>
    <r>
      <rPr>
        <sz val="11"/>
        <color theme="1"/>
        <rFont val="Calibri"/>
        <family val="2"/>
      </rPr>
      <t>SÍ</t>
    </r>
  </si>
  <si>
    <r>
      <rPr>
        <sz val="11"/>
        <color theme="1"/>
        <rFont val="Calibri"/>
        <family val="2"/>
      </rPr>
      <t>ENVIAR PARA SEGUIMIENTO</t>
    </r>
  </si>
  <si>
    <r>
      <rPr>
        <sz val="11"/>
        <color theme="1"/>
        <rFont val="Calibri"/>
        <family val="2"/>
      </rPr>
      <t>SÍ</t>
    </r>
  </si>
  <si>
    <r>
      <rPr>
        <sz val="11"/>
        <color theme="1"/>
        <rFont val="Calibri"/>
        <family val="2"/>
      </rPr>
      <t>NO</t>
    </r>
  </si>
  <si>
    <r>
      <rPr>
        <sz val="11"/>
        <color theme="1"/>
        <rFont val="Calibri"/>
        <family val="2"/>
      </rPr>
      <t>NO</t>
    </r>
  </si>
  <si>
    <r>
      <rPr>
        <sz val="11"/>
        <color theme="1"/>
        <rFont val="Calibri"/>
        <family val="2"/>
      </rPr>
      <t>ENVIAR PARA SEGUIMIENTO</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</si>
  <si>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</si>
  <si>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</si>
  <si>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</si>
  <si>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</si>
  <si>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</si>
  <si>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bendición</t>
    </r>
  </si>
  <si>
    <r>
      <rPr>
        <sz val="11"/>
        <color theme="1"/>
        <rFont val="Calibri"/>
        <family val="2"/>
      </rPr>
      <t>No</t>
    </r>
  </si>
  <si>
    <r>
      <rPr>
        <sz val="11"/>
        <color theme="1"/>
        <rFont val="Calibri"/>
        <family val="2"/>
      </rPr>
      <t>maldición</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</si>
  <si>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</si>
  <si>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</si>
  <si>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</si>
  <si>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</si>
  <si>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</si>
  <si>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</si>
  <si>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</si>
  <si>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</si>
  <si>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</si>
  <si>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</si>
  <si>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</si>
  <si>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</si>
  <si>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</si>
  <si>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</si>
  <si>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Si es así, por favor explique.</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</si>
  <si>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</si>
  <si>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</si>
  <si>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</si>
  <si>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</si>
  <si>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Si es no, por favor explique.</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</si>
  <si>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</si>
  <si>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</si>
  <si>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</si>
  <si>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</si>
  <si>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</si>
  <si>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</si>
  <si>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</si>
  <si>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</si>
  <si>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</si>
  <si>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</si>
  <si>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</si>
  <si>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</si>
  <si>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</si>
  <si>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</si>
  <si>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</si>
  <si>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</si>
  <si>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</si>
  <si>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</si>
  <si>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Si es no, por favor explique.</t>
    </r>
  </si>
  <si>
    <r>
      <rPr>
        <sz val="11"/>
        <color theme="1"/>
        <rFont val="Calibri"/>
        <family val="2"/>
      </rPr>
      <t>Elija uno</t>
    </r>
  </si>
  <si>
    <r>
      <rPr>
        <sz val="11"/>
        <color theme="1"/>
        <rFont val="Calibri"/>
        <family val="2"/>
      </rPr>
      <t>Sí</t>
    </r>
  </si>
  <si>
    <r>
      <rPr>
        <sz val="11"/>
        <color theme="1"/>
        <rFont val="Calibri"/>
        <family val="2"/>
      </rPr>
      <t xml:space="preserve">Si es sí ¿qué tan frecuente y en qué fecha? </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</si>
  <si>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</si>
  <si>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</si>
  <si>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</si>
  <si>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</si>
  <si>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 xml:space="preserve">Si es no ¿entonces qué tan frecuente? </t>
    </r>
  </si>
  <si>
    <r>
      <rPr>
        <sz val="11"/>
        <color theme="1"/>
        <rFont val="Calibri"/>
        <family val="2"/>
      </rPr>
      <t>Elija uno</t>
    </r>
  </si>
  <si>
    <r>
      <rPr>
        <sz val="11"/>
        <color theme="1"/>
        <rFont val="Calibri"/>
        <family val="2"/>
      </rPr>
      <t>Software contable</t>
    </r>
  </si>
  <si>
    <r>
      <rPr>
        <sz val="11"/>
        <color theme="1"/>
        <rFont val="Calibri"/>
        <family val="2"/>
      </rPr>
      <t>Nombre del software</t>
    </r>
  </si>
  <si>
    <r>
      <rPr>
        <sz val="11"/>
        <color theme="1"/>
        <rFont val="Calibri"/>
        <family val="2"/>
      </rPr>
      <t>De forma manual</t>
    </r>
  </si>
  <si>
    <r>
      <rPr>
        <sz val="11"/>
        <color theme="1"/>
        <rFont val="Calibri"/>
        <family val="2"/>
      </rPr>
      <t>Excel</t>
    </r>
  </si>
  <si>
    <r>
      <rPr>
        <sz val="11"/>
        <color theme="1"/>
        <rFont val="Calibri"/>
        <family val="2"/>
      </rPr>
      <t>Elija uno</t>
    </r>
  </si>
  <si>
    <r>
      <rPr>
        <sz val="11"/>
        <color theme="1"/>
        <rFont val="Calibri"/>
        <family val="2"/>
      </rPr>
      <t>Software contable</t>
    </r>
  </si>
  <si>
    <r>
      <rPr>
        <sz val="11"/>
        <color theme="1"/>
        <rFont val="Calibri"/>
        <family val="2"/>
      </rPr>
      <t>¿Cuánto tiempo ha estado utilizando este software su empresa/organización?</t>
    </r>
  </si>
  <si>
    <r>
      <rPr>
        <sz val="11"/>
        <color theme="1"/>
        <rFont val="Calibri"/>
        <family val="2"/>
      </rPr>
      <t>De forma manual</t>
    </r>
  </si>
  <si>
    <r>
      <rPr>
        <sz val="11"/>
        <color theme="1"/>
        <rFont val="Calibri"/>
        <family val="2"/>
      </rPr>
      <t>Excel</t>
    </r>
  </si>
  <si>
    <r>
      <rPr>
        <sz val="11"/>
        <color theme="1"/>
        <rFont val="Calibri"/>
        <family val="2"/>
      </rPr>
      <t>Elija uno</t>
    </r>
  </si>
  <si>
    <r>
      <rPr>
        <sz val="11"/>
        <color theme="1"/>
        <rFont val="Calibri"/>
        <family val="2"/>
      </rPr>
      <t>Sí</t>
    </r>
  </si>
  <si>
    <r>
      <rPr>
        <sz val="11"/>
        <color theme="1"/>
        <rFont val="Calibri"/>
        <family val="2"/>
      </rPr>
      <t xml:space="preserve">Si es sí, por favor entregue una copia o captura de pantalla. </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</si>
  <si>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</si>
  <si>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</si>
  <si>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</si>
  <si>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Si es sí, por favor entregue una copia de esa aprobación.</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</si>
  <si>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</si>
  <si>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</si>
  <si>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</si>
  <si>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</si>
  <si>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</si>
  <si>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</si>
  <si>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 xml:space="preserve">De ser así ¿cuál es el límite (valor equivalente en dólares)? </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</si>
  <si>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</si>
  <si>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</si>
  <si>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</si>
  <si>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</si>
  <si>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</si>
  <si>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</si>
  <si>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 xml:space="preserve">¿Quién la prepara? </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</si>
  <si>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</si>
  <si>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</si>
  <si>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</si>
  <si>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¿Con qué frecuencia?</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</si>
  <si>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</si>
  <si>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</si>
  <si>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</si>
  <si>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 xml:space="preserve"> Por favor explique.</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</si>
  <si>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</si>
  <si>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</si>
  <si>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</si>
  <si>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 xml:space="preserve">Si es sí ¿quién? </t>
    </r>
  </si>
  <si>
    <r>
      <rPr>
        <sz val="11"/>
        <color theme="1"/>
        <rFont val="Calibri"/>
        <family val="2"/>
      </rPr>
      <t>No</t>
    </r>
  </si>
  <si>
    <r>
      <rPr>
        <sz val="11"/>
        <color theme="1"/>
        <rFont val="Calibri"/>
        <family val="2"/>
      </rPr>
      <t xml:space="preserve"> Si no es así, por favor explique.</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</si>
  <si>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</si>
  <si>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</si>
  <si>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</si>
  <si>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</si>
  <si>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</si>
  <si>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 xml:space="preserve">Si es sí, por favor entregue una copia de los resultados del último inventario. </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</si>
  <si>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</si>
  <si>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</si>
  <si>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</si>
  <si>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 xml:space="preserve">¿Cuándo se actualizó por última vez? </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</si>
  <si>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</si>
  <si>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</si>
  <si>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</si>
  <si>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Si es así, por favor adjunte.                                             ¿Cuánto tiempo se ha implementado la política?                                                     Por favor explique ¿cómo se comunica la política a los empleados?</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</si>
  <si>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</si>
  <si>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</si>
  <si>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</si>
  <si>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</si>
  <si>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 xml:space="preserve"> Si no es así, por favor explique.</t>
    </r>
  </si>
  <si>
    <r>
      <rPr>
        <sz val="11"/>
        <color theme="1"/>
        <rFont val="Calibri"/>
        <family val="2"/>
      </rPr>
      <t>Elija uno</t>
    </r>
  </si>
  <si>
    <r>
      <rPr>
        <sz val="11"/>
        <color theme="1"/>
        <rFont val="Calibri"/>
        <family val="2"/>
      </rPr>
      <t>Sí</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</si>
  <si>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</si>
  <si>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</si>
  <si>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</si>
  <si>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Si es sí ¿cuál es la política?</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</si>
  <si>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</si>
  <si>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</si>
  <si>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</si>
  <si>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 xml:space="preserve">¿Quien elige el lugar y quién aprueba? </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</si>
  <si>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</si>
  <si>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</si>
  <si>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</si>
  <si>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Si es sí ¿la aprobación se demuestra por escrito?</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</si>
  <si>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</si>
  <si>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</si>
  <si>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</si>
  <si>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De ser así por favor indique/describa.</t>
    </r>
  </si>
  <si>
    <r>
      <rPr>
        <sz val="11"/>
        <color theme="1"/>
        <rFont val="Calibri"/>
        <family val="2"/>
      </rPr>
      <t>No</t>
    </r>
  </si>
  <si>
    <r>
      <rPr>
        <sz val="11"/>
        <color theme="1"/>
        <rFont val="Calibri"/>
        <family val="2"/>
      </rPr>
      <t>Elija uno</t>
    </r>
  </si>
  <si>
    <r>
      <rPr>
        <sz val="11"/>
        <color theme="1"/>
        <rFont val="Calibri"/>
        <family val="2"/>
      </rPr>
      <t>Sí</t>
    </r>
  </si>
  <si>
    <r>
      <rPr>
        <sz val="11"/>
        <color theme="1"/>
        <rFont val="Calibri"/>
        <family val="2"/>
      </rPr>
      <t>No</t>
    </r>
  </si>
  <si>
    <r>
      <rPr>
        <b/>
        <sz val="11"/>
        <color theme="1"/>
        <rFont val="Calibri"/>
        <family val="2"/>
      </rPr>
      <t>Codes</t>
    </r>
  </si>
  <si>
    <r>
      <rPr>
        <sz val="11"/>
        <color theme="1"/>
        <rFont val="Calibri"/>
        <family val="2"/>
      </rPr>
      <t>Nombre</t>
    </r>
  </si>
  <si>
    <r>
      <rPr>
        <sz val="11"/>
        <color theme="1"/>
        <rFont val="Calibri"/>
        <family val="2"/>
      </rPr>
      <t>snn</t>
    </r>
  </si>
  <si>
    <r>
      <rPr>
        <sz val="11"/>
        <color theme="1"/>
        <rFont val="Calibri"/>
        <family val="2"/>
      </rPr>
      <t>siscont</t>
    </r>
  </si>
  <si>
    <r>
      <rPr>
        <sz val="11"/>
        <color theme="1"/>
        <rFont val="Calibri"/>
        <family val="2"/>
      </rPr>
      <t>caac</t>
    </r>
  </si>
  <si>
    <r>
      <rPr>
        <sz val="11"/>
        <color theme="1"/>
        <rFont val="Calibri"/>
        <family val="2"/>
      </rPr>
      <t>adre</t>
    </r>
  </si>
  <si>
    <r>
      <rPr>
        <sz val="11"/>
        <color theme="1"/>
        <rFont val="Calibri"/>
        <family val="2"/>
      </rPr>
      <t>Rango</t>
    </r>
  </si>
  <si>
    <r>
      <rPr>
        <sz val="11"/>
        <color theme="1"/>
        <rFont val="Calibri"/>
        <family val="2"/>
      </rPr>
      <t>Elija uno</t>
    </r>
  </si>
  <si>
    <r>
      <rPr>
        <sz val="11"/>
        <color theme="1"/>
        <rFont val="Calibri"/>
        <family val="2"/>
      </rPr>
      <t>Elija uno</t>
    </r>
  </si>
  <si>
    <r>
      <rPr>
        <sz val="11"/>
        <color theme="1"/>
        <rFont val="Calibri"/>
        <family val="2"/>
      </rPr>
      <t>Elija uno</t>
    </r>
  </si>
  <si>
    <r>
      <rPr>
        <sz val="11"/>
        <color theme="1"/>
        <rFont val="Calibri"/>
        <family val="2"/>
      </rPr>
      <t>Elija uno</t>
    </r>
  </si>
  <si>
    <r>
      <rPr>
        <sz val="11"/>
        <color theme="1"/>
        <rFont val="Calibri"/>
        <family val="2"/>
      </rPr>
      <t>Elija uno</t>
    </r>
  </si>
  <si>
    <r>
      <rPr>
        <sz val="11"/>
        <color theme="1"/>
        <rFont val="Calibri"/>
        <family val="2"/>
      </rPr>
      <t>Sí</t>
    </r>
  </si>
  <si>
    <r>
      <rPr>
        <sz val="11"/>
        <color theme="1"/>
        <rFont val="Calibri"/>
        <family val="2"/>
      </rPr>
      <t>Sí</t>
    </r>
  </si>
  <si>
    <r>
      <rPr>
        <sz val="11"/>
        <color theme="1"/>
        <rFont val="Calibri"/>
        <family val="2"/>
      </rPr>
      <t>De forma manual</t>
    </r>
  </si>
  <si>
    <r>
      <rPr>
        <sz val="11"/>
        <color theme="1"/>
        <rFont val="Calibri"/>
        <family val="2"/>
      </rPr>
      <t>Anticipos</t>
    </r>
  </si>
  <si>
    <r>
      <rPr>
        <sz val="11"/>
        <color theme="1"/>
        <rFont val="Calibri"/>
        <family val="2"/>
      </rPr>
      <t>No</t>
    </r>
  </si>
  <si>
    <r>
      <rPr>
        <sz val="11"/>
        <color theme="1"/>
        <rFont val="Calibri"/>
        <family val="2"/>
      </rPr>
      <t>No</t>
    </r>
  </si>
  <si>
    <r>
      <rPr>
        <sz val="11"/>
        <color theme="1"/>
        <rFont val="Calibri"/>
        <family val="2"/>
      </rPr>
      <t>Excel</t>
    </r>
  </si>
  <si>
    <r>
      <rPr>
        <sz val="11"/>
        <color theme="1"/>
        <rFont val="Calibri"/>
        <family val="2"/>
      </rPr>
      <t>Rembolsos</t>
    </r>
  </si>
  <si>
    <r>
      <rPr>
        <sz val="11"/>
        <color theme="1"/>
        <rFont val="Calibri"/>
        <family val="2"/>
      </rPr>
      <t>N/A</t>
    </r>
  </si>
  <si>
    <r>
      <rPr>
        <sz val="11"/>
        <color theme="1"/>
        <rFont val="Calibri"/>
        <family val="2"/>
      </rPr>
      <t>Software contable</t>
    </r>
  </si>
  <si>
    <t xml:space="preserve">Sección Q:  Contabilidad de Subvenciones secundarias/Contratos (si la empresa/organización adjudica Subvenciones secundarias/contratos) </t>
  </si>
  <si>
    <t>2.            Los Beneficiarios secundarios/contratistas presentan informes financieros y programáticos periódicos a la empresa/organización?</t>
  </si>
  <si>
    <t xml:space="preserve">4.            ¿El registro se actualiza de manera regular para incluir en su totalidad las compras o uso de los activos?  </t>
  </si>
  <si>
    <t>5.            ¿Quien aprueba los anticipos de viaje?</t>
  </si>
  <si>
    <t>Total de la administración del cumplimiento del proyecto:</t>
  </si>
  <si>
    <t>Promedio de la administración del cumplimiento del proyecto:</t>
  </si>
  <si>
    <t>1.            ¿Existen pagos de anticipos (antes de los gastos) o rembolsos (después de los gastos) a los beneficiarios secundarios/contratistas?</t>
  </si>
  <si>
    <t>sí no</t>
  </si>
  <si>
    <t>o Personal (incluya informes de puntualidad/actividad u otros sistemas de seguimiento de tiempo del personal)</t>
  </si>
  <si>
    <t xml:space="preserve">Nombre de la Organización:  </t>
  </si>
  <si>
    <t xml:space="preserve">Cargo:  </t>
  </si>
  <si>
    <t>Fecha:</t>
  </si>
  <si>
    <t xml:space="preserve">¿Su organización está sujeta a una auditoría de cumplimiento A-133 (o 2 CFR 200, Sub parte F) u otra estipulada por el Gobierno de los Estados Unidos?  </t>
  </si>
  <si>
    <t>Nombre del Director(a)</t>
  </si>
  <si>
    <t xml:space="preserve">Es organización no lucrativa que gasta (o gastará) $750,000 dólares o más durante el ejercicio fiscal en adjudicaciones federales (ya sea como receptor principal o como sub receptor) que debe pasar por una auditoría que cumpla con 2 CFR 200 Subparte F.   </t>
  </si>
  <si>
    <t xml:space="preserve">Es una organización no lucrativa (no estadounidense) que gasta $300,000 o más en adjudicaciones USAID (es decir, organizaciones que reciben fondos de USAID ya sea directamente o a través de un contratista o receptor principal) durante su ejercicio fiscal, que debe hacer una auditoría anual realizada con esos fondos en cumplimiento con los Lineamientos de Auditorías Financieras Contratadas por Receptores Extranjeros.  </t>
  </si>
  <si>
    <t>Los ingresos estimados de su organización provenientes de todas las fuentes durante los primeros 12 meses de su contrato/subvención.  Enliste por separado cada fuente prevista. (agregue filas si es necesario en la siguiente tabla)</t>
  </si>
  <si>
    <t xml:space="preserve">Nombre: </t>
  </si>
  <si>
    <t>Sección A:  Historial de desempeño institucional</t>
  </si>
  <si>
    <t xml:space="preserve">Cargo: </t>
  </si>
  <si>
    <t xml:space="preserve">1. ¿La organización tuvo un proyecto terminado o suspendido por incumplimiento o debido a un bajo desempeño? </t>
  </si>
  <si>
    <t>2.  Sírvase proporcionar tres referencias de desempeño previo utilizando el formato del Apéndice I.</t>
  </si>
  <si>
    <r>
      <rPr>
        <sz val="11"/>
        <color theme="1"/>
        <rFont val="Calibri"/>
        <family val="2"/>
      </rPr>
      <t>Por favor adjunte copia del registro</t>
    </r>
    <r>
      <rPr>
        <sz val="11"/>
        <color theme="1"/>
        <rFont val="Calibri"/>
        <family val="2"/>
        <scheme val="minor"/>
      </rPr>
      <t xml:space="preserve"> (acta constitutiva, estatutos, etc)</t>
    </r>
  </si>
  <si>
    <t>Asociación Civil (A.C.)</t>
  </si>
  <si>
    <r>
      <rPr>
        <sz val="11"/>
        <color theme="1"/>
        <rFont val="Calibri"/>
        <family val="2"/>
      </rPr>
      <t>Sociedad</t>
    </r>
    <r>
      <rPr>
        <sz val="11"/>
        <color theme="1"/>
        <rFont val="Calibri"/>
        <family val="2"/>
        <scheme val="minor"/>
      </rPr>
      <t xml:space="preserve"> Civil (S.C.)</t>
    </r>
  </si>
  <si>
    <t>Institución de Asistencia Privada (I.A.P)</t>
  </si>
  <si>
    <t>Institución de Beneficencia Privada (I.B.P)</t>
  </si>
  <si>
    <t>Otra, especifique.</t>
  </si>
  <si>
    <t>Otra, especifique:</t>
  </si>
  <si>
    <t>2.      ¿La organización tiene un Consejo de Administración activo?</t>
  </si>
  <si>
    <t>Por favor adjunte una lista con los nombres de los miembros del consejo y sus respectivos cargos, y especifique si alguno o algunos de ellos reciben o recibirán un salario o pago por su participación por parte de la organización.</t>
  </si>
  <si>
    <t>Si es sí, describa e indique la situación y el fallo previsto.</t>
  </si>
  <si>
    <t>3.      ¿Su organización enfrenta o ha enfrentado algún litigio o demanda?</t>
  </si>
  <si>
    <t>1.         ¿La organización es auditada anualmente?   </t>
  </si>
  <si>
    <t>Si es sí, por favor adjunte una copia del informe de auditoría más reciente</t>
  </si>
  <si>
    <t>Si es sí, por favor adjunte copia de la carta</t>
  </si>
  <si>
    <t>Si es sí, por favor adjunte un ejemplo.</t>
  </si>
  <si>
    <t xml:space="preserve">Por favor adjunte copia de su política de Recursos Humanos. </t>
  </si>
  <si>
    <t xml:space="preserve">Si es no, por favor explique como se monitorean los presupuestos. </t>
  </si>
  <si>
    <t>¿Qué despacho o firma hace la auditoría?                                                               Por favor adjunte una copia de los informes de auditoría de los tres últimos años más recientes.</t>
  </si>
  <si>
    <t xml:space="preserve">3.            ¿La organización presenta y/o desarrolla un documento público a modo de Informe Anual de actividades? </t>
  </si>
  <si>
    <t>5.            ¿La organización comparte/distribuye la cuota de auditoría anual entre sus financiadores?</t>
  </si>
  <si>
    <t xml:space="preserve">6.      ¿Los auditores externos presentan los resultados de la auditoría al Consejo de Administración (o al Comité de Finanzas) de la organización? </t>
  </si>
  <si>
    <t xml:space="preserve">¿La organización tiene un convenio de Tasa Negociada de Costos Indirectos (NICRA) con alguna dependencia del gobierno de los Estados Unidos? </t>
  </si>
  <si>
    <t>¿La organización tiene una metodología escrita para dar seguimiento y asignar costos indirectos (compartidos) entre sus fuentes de financiamiento?</t>
  </si>
  <si>
    <t>1.         Cumplimiento de lineamientos del Gobierno de los Estados Unidos</t>
  </si>
  <si>
    <t xml:space="preserve">¿El personal clave tiene conocimiento de los reglamentos y requisitos de USAID (O del Departamente de Estado, según corresponda) con relación contratos, implementación de subvenciones y administración financiera?  </t>
  </si>
  <si>
    <t>Si es no ¿qué acciones se planean para capacitar al personal clave sobre las reglas y requisitos del Gobierno de los Estados Unidos?</t>
  </si>
  <si>
    <t xml:space="preserve">Si la organización proporciona Subvenciones o contratos a otras organizaciones ¿se han tomado medidas para garantizar que los beneficiarios/contratistas entiendan y respeten los reglamentos del Gobierno de los Estados Unidos/donante? </t>
  </si>
  <si>
    <t>NA</t>
  </si>
  <si>
    <t>¿Durante los últimos cinco años la organización o cualquiera de sus directivos ha sido condenado o le fue dictada sentencia civil por la comisión del delito de fraude u otro delito penal con la intención de obtener, intentar obtener o hacer una transacción pública o contrato público; delito de malversación, robo, fraude, soborno, falsificación o destrucción de registros, hacer declaraciones falsas, evasión fiscal, recibir propiedad robada, presentar denuncias falsas u obstrucción de la justicia; o cometer algún otro delito que indicara falta de integridad u honestidad empresarial que afecte directa y gravemente su responsabilidad actual?</t>
  </si>
  <si>
    <t>¿La organización o alguno de sus directivos está actualmente procesado o de otro modo inculpado penal o civilmente por alguna entidad de gobierno por la comisión de algunos de los delitos antes mencionados?</t>
  </si>
  <si>
    <t>2.      ¿Cuántos empleados están trabajando en la organización?</t>
  </si>
  <si>
    <t xml:space="preserve">  Voluntarios y/o de servicio social: </t>
  </si>
  <si>
    <t>3.            ¿Tiene un tabulador salarial por escrito y vigente, aplicado a todos los empleados y se actualiza con regularidad?</t>
  </si>
  <si>
    <t>5.            ¿Existen políticas de recursos humanos escritas?</t>
  </si>
  <si>
    <t>3.            ¿Se preparan informes financieros del contrato/subvención (si aplica) en cumplimiento con los requisitos y formatos de cada donantes (mensual, trimestral y anualmente)?</t>
  </si>
  <si>
    <t xml:space="preserve">4.            ¿La contabilidad anual se prepara dentro de un tiempo razonable y se pone a disposición para auditoría externa?  </t>
  </si>
  <si>
    <t>Si es sí ¿con cuanto tiempo de anticipación?</t>
  </si>
  <si>
    <t>Si es sí ¿durante cuánto tiempo han estado contratadas las personas en su organización? ¿Cuántos años de experiencia como contador(as) tienen) Tanto el coordinador o gerente del área como el auxiliar o asistente, por favor, proporcione detalles sobre su experiencia</t>
  </si>
  <si>
    <t>2.            ¿Todos los comprobantes se registran e ingresan en el libro mayor de manera regular?</t>
  </si>
  <si>
    <t>3.            ¿Todos los comprobantes son archivados y clasificados con toda la documentación complementaria original de manera cronológica o por proveedor?</t>
  </si>
  <si>
    <t>4.            ¿Los libros contables se cierran al final de cada mes?</t>
  </si>
  <si>
    <t>7.            ¿La organización aplica la contabilidad sobre flujos de efectivo o saldos acumulados?</t>
  </si>
  <si>
    <t>Flujos de Efectivo</t>
  </si>
  <si>
    <t>Saldos Acumulados</t>
  </si>
  <si>
    <t>9.            ¿Cómo se calculan y contabilizan las ganancias/pérdidas al hacer conversiones de moneda?</t>
  </si>
  <si>
    <t>10.         ¿La organización tiene un catálogos de cuentas?</t>
  </si>
  <si>
    <t>13.        ¿Se requiere aprobación por parte del Gerente/Coordinador de Finanzas o algún integrante de la organización antes de realizar cualquier pago o transferencia?</t>
  </si>
  <si>
    <t>15.        ¿Se documenta la aprobación de pagos? Es decir, ¿existe algún formato de aprobación que sea firmado por quien autoriza?</t>
  </si>
  <si>
    <t>16.        ¿Los pagos se hacen en general con cheque, transferecia o efectivo?</t>
  </si>
  <si>
    <t>Explique la política.                                                                (Efectivo, transferencia, cheque o tarjeta de crédito)</t>
  </si>
  <si>
    <t>17.        ¿La caja chica se maneja con un fondo fijo (imprest basis) ? (Se repone un monto fijo cuando se reduce el saldo).</t>
  </si>
  <si>
    <t xml:space="preserve">1.            ¿Todas las cuentas bancarias están a nombre de la organización y están incluidas en sus registros contables? </t>
  </si>
  <si>
    <t xml:space="preserve">2.            ¿Las chequeras se guardan en un lugar seguro bajo llave?  </t>
  </si>
  <si>
    <t xml:space="preserve">6.            ¿Se prepara mensualmente una conciliación bancaria por escrito? </t>
  </si>
  <si>
    <t>7.            Si se prepara la conciliación ¿se explican/concilian todas las diferencias entre el saldo bancario y el saldo en libros de la organización?</t>
  </si>
  <si>
    <t xml:space="preserve">13.        ¿Todos los pagos están debidamente clasificados y vinculados a la partida presupuestal y en el contrato/subvención correcto?  </t>
  </si>
  <si>
    <t>3.            ¿El salario bruto de la nómina coincide con el salario establecido en el  contrato del empleado?</t>
  </si>
  <si>
    <t>4.            ¿La organización garantiza que las hojas de control de tiempo de todo el personal se llenen y firmen debidamente, tanto por el personal como por el supervisor antes de hacer el cálculo de la nómina?</t>
  </si>
  <si>
    <t>5.            ¿Las hojas de nómina son revisadas y contrafirmadas por el funcionario adecuado?</t>
  </si>
  <si>
    <t>6.            ¿La organización utiliza las hojas de tiempo (horas) como base para calcular y pagar los salarios a distintos contratos/subvenciones?  Si no es así, por favor explique.</t>
  </si>
  <si>
    <t xml:space="preserve">1.            ¿Cuenta con un registro de activo fijo con una lista de todos los activos actualmente existentes? </t>
  </si>
  <si>
    <t>2.            ¿La organización realiza periódicamente un inventario físico de los activos y lo compara con la lista de activos fijos?</t>
  </si>
  <si>
    <t>Sección L: Adquisiciones (compras)</t>
  </si>
  <si>
    <t>1.            ¿Existen políticas y procedimientos de compras (adquisiciones) escritos?</t>
  </si>
  <si>
    <r>
      <rPr>
        <sz val="11"/>
        <color theme="1"/>
        <rFont val="Calibri"/>
        <family val="2"/>
      </rPr>
      <t xml:space="preserve">Si es </t>
    </r>
    <r>
      <rPr>
        <b/>
        <u/>
        <sz val="11"/>
        <color theme="1"/>
        <rFont val="Calibri"/>
        <family val="2"/>
      </rPr>
      <t>Sí</t>
    </r>
    <r>
      <rPr>
        <sz val="11"/>
        <color theme="1"/>
        <rFont val="Calibri"/>
        <family val="2"/>
      </rPr>
      <t xml:space="preserve"> ¿cuánto tiempo tiene la política instalada en la organización?                                                 Por favor adjunte una copia</t>
    </r>
  </si>
  <si>
    <t>2.            ¿La función de compras es independiente de la función de contabilidad? ¿La persona que hace las compras es distinta de la persona que lleva la contabilidad?</t>
  </si>
  <si>
    <t xml:space="preserve">3.            ¿La organización tiene una política escrita respecto a la prevención de “conflictos de interés”?     </t>
  </si>
  <si>
    <t>5.            ¿Hay algún límite o mínimo a partir del cual sus políticas de compras exijan realizar una licitación competitiva (tres proveedores)?</t>
  </si>
  <si>
    <t xml:space="preserve">¿Cúal es el monto (en dólares) a partir del cual se requieren 3 cotizaciones? </t>
  </si>
  <si>
    <t xml:space="preserve">6.            ¿En general se eligen las ofertas con los menores precios y si no se elige el precio más bajo, se desarrolla un documento con una justificación?  </t>
  </si>
  <si>
    <t>1.            ¿Existen políticas y procedimientos de viaje por escrito?</t>
  </si>
  <si>
    <t xml:space="preserve">6.            ¿Los informes de anticipos o reembolsos de gastos de viaje se autorizan/contabilizan con tiempo razonable al terminar cada viaje?  </t>
  </si>
  <si>
    <t>¿Después de cuántos días de completar el viaje?</t>
  </si>
  <si>
    <t xml:space="preserve">Por favor entregue una copia del organigrama actual, adicionalmente, integre otro específico del personal de su organización que participará en la implementación de este proyecto junto con una relación con nombres completos (tal cual aparecen en su identificación oficial) y el cargo o posición que desempeñarán en el proyecto. </t>
  </si>
  <si>
    <t>4.            ¿La organización utiliza hojas de tiempo para todo el personal?</t>
  </si>
  <si>
    <t>8.            ¿Qué método de conversión y fuente de divisa se utiliza para convertir las transacciones en moneda local y los informes financieros en moneda del pagador?</t>
  </si>
  <si>
    <t>¿Cuentan con los registros de esos pagos? Se archivan? Adjuntar copia de última declaración de impuestos</t>
  </si>
  <si>
    <t>2.            ¿La organización cuenta con los documentos/aprobaciones necesarias para aprovechar las exenciones descritas?</t>
  </si>
  <si>
    <t>1.            ¿La situación legal de la organización permite alguna exención fiscal o arancelaria? Es donataria autorizada?</t>
  </si>
  <si>
    <t>8.            Si se proporcionan alimentos durante una capacitación y son pagados por la organización u otro patrocinador,  ¿se descuenta ese monto de los viáticos proporcionados al empleado?</t>
  </si>
  <si>
    <t xml:space="preserve">4.            ¿Se siguen reglas de adquisición competitiva al elegir instalaciones/lugares externos para capacitación o eventos con tarifa pagada? </t>
  </si>
  <si>
    <t>Apéndice I: Referencia / Historial de desempeño</t>
  </si>
  <si>
    <t>SI</t>
  </si>
  <si>
    <t>NO</t>
  </si>
  <si>
    <t>Sírvase presentar la siguiente documentación (si está disponible)</t>
  </si>
  <si>
    <t>1.</t>
  </si>
  <si>
    <t xml:space="preserve">Acta constitutiva o estatutos </t>
  </si>
  <si>
    <t>2.</t>
  </si>
  <si>
    <t xml:space="preserve">Registro de inscripción legal; otras licencias y permisos importantes </t>
  </si>
  <si>
    <t>3.</t>
  </si>
  <si>
    <t xml:space="preserve">Declaración de misión de los reglamentos </t>
  </si>
  <si>
    <t>4.</t>
  </si>
  <si>
    <t xml:space="preserve">Organigrama con documentación complementaria respecto a la delegación de autoridad </t>
  </si>
  <si>
    <t>5.</t>
  </si>
  <si>
    <t xml:space="preserve">Nombres de los bancos comerciales depositarios </t>
  </si>
  <si>
    <t>6.</t>
  </si>
  <si>
    <t xml:space="preserve">Diagrama de cuentas y del libro mayor general correspondiente </t>
  </si>
  <si>
    <t>7.</t>
  </si>
  <si>
    <t xml:space="preserve">Uno o más estados financieros anuales (estado de resultados y balance general) </t>
  </si>
  <si>
    <t>8.</t>
  </si>
  <si>
    <t xml:space="preserve">Informe de auditoría de la auditoría más reciente </t>
  </si>
  <si>
    <t>9.</t>
  </si>
  <si>
    <t>Políticas o manuales escritos:</t>
  </si>
  <si>
    <t>o Adquisición</t>
  </si>
  <si>
    <t>o Administración financiera (controles internos y contables)</t>
  </si>
  <si>
    <t>o Políticas y procedimientos de viaje o Lista de fuentes de financiamiento (año presente) Cualquier dato adicional necesario para tomar una decisión</t>
  </si>
  <si>
    <t>10.</t>
  </si>
  <si>
    <t>Tres referencias de comportamiento previo utilizando el formato del Apéndice I</t>
  </si>
  <si>
    <r>
      <t xml:space="preserve">Una entidad extranjera (no estadounidense) lucrativa que gasta $300,000 o más en adjudicaciones de USAID </t>
    </r>
    <r>
      <rPr>
        <b/>
        <sz val="11"/>
        <color theme="1"/>
        <rFont val="Gill Sans MT"/>
        <family val="2"/>
      </rPr>
      <t>como sub receptor</t>
    </r>
    <r>
      <rPr>
        <sz val="11"/>
        <color theme="1"/>
        <rFont val="Gill Sans MT"/>
        <family val="2"/>
      </rPr>
      <t xml:space="preserve"> durante su ejercicio fiscal, debe realizar una auditoría anual de dichos fondos en cumplimiento con los Lineamientos para Auditorías Contratadas por Receptores Extranjeros.  (Guidelines for Financial Audits Contracted by Foreign Recipients).</t>
    </r>
  </si>
  <si>
    <t>Fuente ó Institución donante</t>
  </si>
  <si>
    <t>Monto estimado Equivalente en USD</t>
  </si>
  <si>
    <t>Fecha de Término del Programa</t>
  </si>
  <si>
    <t>Ingresos totales estimados de 12 meses:</t>
  </si>
  <si>
    <r>
      <t xml:space="preserve">Ustede deberá completar sólo las secciones A - E (incluyendo el Apéndice I) de esta encuesta si cualquiera de lo siguiente es aplciable a su organización: 1) Auditoría de cumplimiento A-133 (o 2 CFR 200, Subparte F); 2) auditoría del estado financiero (para entidades lucrativas de los Estados Unidos); o 3) una auditoría que cumpla con </t>
    </r>
    <r>
      <rPr>
        <b/>
        <i/>
        <sz val="11"/>
        <color theme="1"/>
        <rFont val="Gill Sans MT"/>
        <family val="2"/>
      </rPr>
      <t xml:space="preserve">los Lineamientos de las Auditorías Financieras Contratadas por Receptores Extranjeros.  </t>
    </r>
    <r>
      <rPr>
        <b/>
        <sz val="11"/>
        <color theme="1"/>
        <rFont val="Gill Sans MT"/>
        <family val="2"/>
      </rPr>
      <t xml:space="preserve">De lo contrario usted está obligado a llenar todas las secciones de este estudio previo a la adjudicación.                                                        </t>
    </r>
  </si>
  <si>
    <t>(Persona que se recomienda entrevistar: Gerente del Programa)</t>
  </si>
  <si>
    <t>Sección B: Administración de la organización</t>
  </si>
  <si>
    <t>(Persona que se recomienda entrevistar: Director General o su adjunto)</t>
  </si>
  <si>
    <t xml:space="preserve">¿Qué tipo de entidad (propiedad, sociedad, corporación, no lucrativa, etc.)? </t>
  </si>
  <si>
    <t xml:space="preserve">    </t>
  </si>
  <si>
    <t>Sección C: Auditorías</t>
  </si>
  <si>
    <t>(Persona que se recomienda entrevistar: Gerente de Finanzas)</t>
  </si>
  <si>
    <t> </t>
  </si>
  <si>
    <r>
      <t xml:space="preserve">4.            Si contesta </t>
    </r>
    <r>
      <rPr>
        <b/>
        <u/>
        <sz val="11"/>
        <color theme="1"/>
        <rFont val="Gill Sans MT"/>
        <family val="2"/>
      </rPr>
      <t>Sí</t>
    </r>
    <r>
      <rPr>
        <sz val="11"/>
        <color theme="1"/>
        <rFont val="Gill Sans MT"/>
        <family val="2"/>
      </rPr>
      <t xml:space="preserve">,  entonces ¿incluye sus estados financieros auditados en el Informe Anual? </t>
    </r>
  </si>
  <si>
    <t>Sección D: Costos indirectos</t>
  </si>
  <si>
    <t>Sección E: Responsabilidad</t>
  </si>
  <si>
    <t xml:space="preserve">¿El personal clave es capacitado de manera regular en cuanto a los reglamentos y requisitos correspondientes de USAID (o USDOS según corresponda)? </t>
  </si>
  <si>
    <t>2.     Responsabilidad</t>
  </si>
  <si>
    <t>Sección F: Administración de personal</t>
  </si>
  <si>
    <t>(Persona que se recomienda entrevistar: Gerente de Personal/Funcionario)</t>
  </si>
  <si>
    <t>1.      ¿La administración tiene una lista completa de todo el personal contratado?</t>
  </si>
  <si>
    <t xml:space="preserve">Tiempo completo: </t>
  </si>
  <si>
    <t xml:space="preserve"> Medio tiempo:</t>
  </si>
  <si>
    <t>De haberlas ¿cada uno de los empleados recibe una copia?</t>
  </si>
  <si>
    <t>Sección G: Presupuesto y Reporte Financiero</t>
  </si>
  <si>
    <t xml:space="preserve">Cargo: Coordinación de Finanzas </t>
  </si>
  <si>
    <t xml:space="preserve">1.            ¿La administración garantiza que todos los gastos sean autorizados y se circunscriban a los lineamientos del presupuesto aprobado?  </t>
  </si>
  <si>
    <t xml:space="preserve">2.            ¿La administración revisa y vigila estrechamente y de manera regular los gastos del año a la fecha vs el presupuesto aprobado y explica cualquier variación?  </t>
  </si>
  <si>
    <t xml:space="preserve"> </t>
  </si>
  <si>
    <t>Sección H: Registros, políticas y sistemas contables</t>
  </si>
  <si>
    <t>1.            ¿El departamento de contabilidad es administrado por personal contable calificado?</t>
  </si>
  <si>
    <t xml:space="preserve">5.            ¿Se hacen ajustes al final de los periodos de reporte e incluyen gastos anticipados y devengados? </t>
  </si>
  <si>
    <t xml:space="preserve">6.            ¿Las transacciones se registran de forma manual, utilizando hojas de cálculo de Excel o a través de un software contable? </t>
  </si>
  <si>
    <t>Por favor describa</t>
  </si>
  <si>
    <t>11.        ¿El sistema genera informes de costos presupuestados y reales?</t>
  </si>
  <si>
    <t>12.        ¿Quien prepara las solicitudes de pago/comprobantes?</t>
  </si>
  <si>
    <t>Nombre del cargo:</t>
  </si>
  <si>
    <t>14.        ¿Alguien más aparte del solicitante da la aprobación escrita antes de que se haga el pago?</t>
  </si>
  <si>
    <t xml:space="preserve">18.        ¿La función de custodia (cajero - persona que tiene la custodia del efectivo físico) es independiente de la persona que registra las transacciones en los registros contables? </t>
  </si>
  <si>
    <t>19.        ¿Existe un límite en el valor de una transacción que se pueda pagar utilizando la caja chica?</t>
  </si>
  <si>
    <t>Sección I: Bancos, pagos y recibos</t>
  </si>
  <si>
    <t>3.            ¿Existe una política escrita respecto a quien puede firmar los cheques?</t>
  </si>
  <si>
    <t>4.            ¿Todos los cheques son firmados por cuando menos dos firmantes?</t>
  </si>
  <si>
    <t>5.            ¿Alguien firma cheques en blanco?</t>
  </si>
  <si>
    <t xml:space="preserve">8.            ¿Se anulan los cheques claramente marcados como “Nulos”? </t>
  </si>
  <si>
    <t>9.            ¿Se revisan y da seguimiento oportuno a los cheques pendientes u otras partidas de conciliación?</t>
  </si>
  <si>
    <t xml:space="preserve">10.        ¿El excedente de efectivo se mantiene en cuentas que generan intereses? </t>
  </si>
  <si>
    <t xml:space="preserve">11.        ¿Su empresa/organización tiene cuentas bancarias tanto en moneda local como en dólares/euros?  </t>
  </si>
  <si>
    <t>12.        ¿Todos los comprobantes de pago están respaldados por la documentación correspondiente y sellados como “PAGADOS”?</t>
  </si>
  <si>
    <t>Sección J: Nómina y salarios</t>
  </si>
  <si>
    <t xml:space="preserve">1.            ¿Todos los empleados cuentan con contratos laborales legales? </t>
  </si>
  <si>
    <t xml:space="preserve">2.            ¿Todo el personal está en los registros de la nómina? </t>
  </si>
  <si>
    <t>7.            ¿La nómina se paga por transferencia bancaria a las cuentas bancarias individuales O con cheque a nombre de cada miembro del personal?  Si no es así, explicar cómo se paga la nómina.</t>
  </si>
  <si>
    <t xml:space="preserve">8.            ¿Los impuestos y las retenciones por nómina son remitidos a tiempo a la dependencia correspondiente? </t>
  </si>
  <si>
    <t>Sección K: Activo fijo</t>
  </si>
  <si>
    <t>(Persona que se recomienda entrevistar: Gerente de la Administración)</t>
  </si>
  <si>
    <t>3.            ¿El registro incluye información necesaria respecto a cada activo (el número de identificación, costo, fecha de compra, condición, número de serie, fuente de financiamiento)?</t>
  </si>
  <si>
    <t>5.            ¿Una persona autorizada aprueba las compras y usos de todos los activos?</t>
  </si>
  <si>
    <t>6.            ¿Los activos se protegen debidamente y están cubiertos por el seguro correspondiente?</t>
  </si>
  <si>
    <t xml:space="preserve">7.            ¿Se hace un recuento físico de activos cuando menos cada año? </t>
  </si>
  <si>
    <t>8.            ¿El equipo se rotula o etiqueta o de otra forma se le asigna un número de identificación única?</t>
  </si>
  <si>
    <t>(Persona que se recomienda entrevistar: Gerente de Adquisiciones)</t>
  </si>
  <si>
    <t>4.            ¿Todos los artículos adquiridos son autorizados por la persona responsable antes de la adquisición?</t>
  </si>
  <si>
    <t xml:space="preserve">7.            ¿Se expide un comprobante de recibo o un certificado incluyendo todos los artículos recibidos?  </t>
  </si>
  <si>
    <t>Sección M:  Políticas y procedimientos de viaje</t>
  </si>
  <si>
    <t>(Persona que se recomienda entrevistar: Gerente de Viajes)</t>
  </si>
  <si>
    <t xml:space="preserve">2.            ¿Las políticas describen las tarifas que se van a utilizar para alojamiento y viáticos (alimentos)?  </t>
  </si>
  <si>
    <t>3.            ¿Se otorgan anticipos de viaje a los empleados que viajan?</t>
  </si>
  <si>
    <t>4.            ¿Es obligatorio que los empleados llenen una solicitud anticipada de viaje antes de recibir un anticipo?</t>
  </si>
  <si>
    <t xml:space="preserve">7.            ¿Quién recibe y aprueba los informes de gastos de viaje?  </t>
  </si>
  <si>
    <t>Nombre del cargo</t>
  </si>
  <si>
    <t>Por favor proporcione una copia de muestra.</t>
  </si>
  <si>
    <t>Sección N:  Costos de financiamiento, taller y capacitación</t>
  </si>
  <si>
    <t>1.            ¿Los participantes en un taller en general reciben algún honorario o estipendio (sin incluir costos de viaje) mientras participan en los talleres o capacitación?</t>
  </si>
  <si>
    <t>2.            ¿Cuál es la política respecto al rembolso de los costos de viaje de los participantes?</t>
  </si>
  <si>
    <t>Por favor explique</t>
  </si>
  <si>
    <t>3.            ¿Quién/qué cargo tiene la función de custodiar los fondos en efectivo gastados en capacitación/talleres?</t>
  </si>
  <si>
    <t xml:space="preserve">Sección O: Uso de vehículos </t>
  </si>
  <si>
    <t>(Persona que se recomienda entrevistar: Gerente de Finanzas o Administrativo)</t>
  </si>
  <si>
    <t>Nombre: Elvia Salazar</t>
  </si>
  <si>
    <t>Cargo: Coordinador Administrativo</t>
  </si>
  <si>
    <t>1.            ¿Se utilizan libros de bitácora del vehículo para registrar todos sus movimientos?</t>
  </si>
  <si>
    <t xml:space="preserve">2.            ¿Los libros de bitácora se revisan y aprueba de manera periódica? </t>
  </si>
  <si>
    <t>3.            ¿Existe una política respecto al mantenimiento razonable periódico?</t>
  </si>
  <si>
    <t>4.            ¿Los vehículos están asegurados contra pérdida por accidente o robo?</t>
  </si>
  <si>
    <t xml:space="preserve">5.            ¿Existe una política escrita respecto al uso personal de los vehículos?  </t>
  </si>
  <si>
    <t>Sección P: Exención legal de impuestos y aranceles de importación</t>
  </si>
  <si>
    <t>(Persona que se recomienda entrevistar:  Gerente de Finanzas)</t>
  </si>
  <si>
    <r>
      <t xml:space="preserve">3.            </t>
    </r>
    <r>
      <rPr>
        <sz val="11"/>
        <color theme="1"/>
        <rFont val="Gill Sans MT"/>
        <family val="2"/>
      </rPr>
      <t>Describa alguna práctica habitual de vigilancia utilizada para la subvención/contrato?</t>
    </r>
  </si>
  <si>
    <t>1.      ¿Su organización está constituida o registrada en el país donde trabaja?</t>
  </si>
  <si>
    <t>2.       ¿La organización toma medidas oportunas para abordar las recomendaciones de auditoría hechas en el informe de auditoría?</t>
  </si>
  <si>
    <t>Solo si aplica ( cuando se esta concursando por recursos del Gobierno Americano)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</si>
</sst>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_(* #,##0.00_);_(* \(#,##0.00\);_(* &quot;-&quot;??_);_(@_)"/>
    <numFmt numFmtId="165" formatCode="&quot;$&quot;#,##0"/>
  </numFmts>
  <fonts count="27" x14ac:knownFonts="1">
    <font>
      <sz val="11"/>
      <color theme="1"/>
      <name val="Calibri"/>
      <family val="2"/>
      <scheme val="minor"/>
    </font>
    <font>
      <b/>
      <sz val="11"/>
      <color theme="1"/>
      <name val="Calibri"/>
      <family val="2"/>
      <scheme val="minor"/>
    </font>
    <font>
      <sz val="11"/>
      <color rgb="FFFF0000"/>
      <name val="Calibri"/>
      <family val="2"/>
      <scheme val="minor"/>
    </font>
    <font>
      <b/>
      <sz val="11"/>
      <color theme="0"/>
      <name val="Calibri"/>
      <family val="2"/>
      <scheme val="minor"/>
    </font>
    <font>
      <sz val="11"/>
      <color theme="1"/>
      <name val="Calibri"/>
      <family val="2"/>
      <scheme val="minor"/>
    </font>
    <font>
      <i/>
      <sz val="9"/>
      <color theme="1"/>
      <name val="Calibri"/>
      <family val="2"/>
      <scheme val="minor"/>
    </font>
    <font>
      <sz val="9"/>
      <color theme="1"/>
      <name val="Calibri"/>
      <family val="2"/>
      <scheme val="minor"/>
    </font>
    <font>
      <b/>
      <u/>
      <sz val="11"/>
      <color theme="1"/>
      <name val="Calibri"/>
      <family val="2"/>
    </font>
    <font>
      <sz val="11"/>
      <color theme="1"/>
      <name val="Calibri"/>
      <family val="2"/>
    </font>
    <font>
      <b/>
      <sz val="11"/>
      <color theme="1"/>
      <name val="Calibri"/>
      <family val="2"/>
    </font>
    <font>
      <i/>
      <sz val="9"/>
      <color theme="1"/>
      <name val="Calibri"/>
      <family val="2"/>
    </font>
    <font>
      <b/>
      <sz val="11"/>
      <color theme="0"/>
      <name val="Calibri"/>
      <family val="2"/>
    </font>
    <font>
      <sz val="11"/>
      <color rgb="FFFF0000"/>
      <name val="Calibri"/>
      <family val="2"/>
    </font>
    <font>
      <u/>
      <sz val="11"/>
      <color theme="1"/>
      <name val="Calibri"/>
      <family val="2"/>
    </font>
    <font>
      <sz val="11"/>
      <name val="Calibri"/>
      <family val="2"/>
    </font>
    <font>
      <b/>
      <sz val="9"/>
      <color indexed="81"/>
      <name val="Tahoma"/>
      <family val="2"/>
    </font>
    <font>
      <sz val="9"/>
      <color indexed="81"/>
      <name val="Tahoma"/>
      <family val="2"/>
    </font>
    <font>
      <b/>
      <u/>
      <sz val="11"/>
      <color theme="1"/>
      <name val="Gill Sans MT"/>
      <family val="2"/>
    </font>
    <font>
      <u/>
      <sz val="11"/>
      <color theme="1"/>
      <name val="Gill Sans MT"/>
      <family val="2"/>
    </font>
    <font>
      <sz val="11"/>
      <color theme="1"/>
      <name val="Gill Sans MT"/>
      <family val="2"/>
    </font>
    <font>
      <b/>
      <sz val="11"/>
      <color theme="1"/>
      <name val="Gill Sans MT"/>
      <family val="2"/>
    </font>
    <font>
      <b/>
      <i/>
      <sz val="11"/>
      <color theme="1"/>
      <name val="Gill Sans MT"/>
      <family val="2"/>
    </font>
    <font>
      <i/>
      <sz val="11"/>
      <color theme="1"/>
      <name val="Gill Sans MT"/>
      <family val="2"/>
    </font>
    <font>
      <sz val="12"/>
      <color theme="1"/>
      <name val="Gill Sans MT"/>
      <family val="2"/>
    </font>
    <font>
      <sz val="11"/>
      <color rgb="FF000000"/>
      <name val="Gill Sans MT"/>
      <family val="2"/>
    </font>
    <font>
      <sz val="9"/>
      <color theme="1"/>
      <name val="Gill Sans MT"/>
      <family val="2"/>
    </font>
    <font>
      <sz val="10"/>
      <color theme="1"/>
      <name val="Gill Sans MT"/>
      <family val="2"/>
    </font>
  </fonts>
  <fills count="11">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4"/>
        <bgColor theme="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00B0F0"/>
        <bgColor indexed="64"/>
      </patternFill>
    </fill>
    <fill>
      <patternFill patternType="solid">
        <fgColor theme="9" tint="0.39997558519241921"/>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theme="4" tint="0.39997558519241921"/>
      </top>
      <bottom style="thin">
        <color indexed="64"/>
      </bottom>
      <diagonal/>
    </border>
    <border>
      <left style="thin">
        <color indexed="64"/>
      </left>
      <right/>
      <top style="thin">
        <color theme="4" tint="0.3999755851924192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164" fontId="4" fillId="0" borderId="0" applyFont="0" applyFill="0" applyBorder="0" applyAlignment="0" applyProtection="0"/>
  </cellStyleXfs>
  <cellXfs count="310">
    <xf numFmtId="0" fontId="0" fillId="0" borderId="0" xfId="0"/>
    <xf numFmtId="0" fontId="1" fillId="0" borderId="0" xfId="0" applyFont="1"/>
    <xf numFmtId="0" fontId="0" fillId="0" borderId="7" xfId="0" applyBorder="1"/>
    <xf numFmtId="0" fontId="0" fillId="0" borderId="0" xfId="0" applyBorder="1"/>
    <xf numFmtId="0" fontId="0" fillId="0" borderId="7" xfId="0" applyFill="1" applyBorder="1"/>
    <xf numFmtId="0" fontId="0" fillId="0" borderId="0" xfId="0" applyFill="1" applyBorder="1"/>
    <xf numFmtId="0" fontId="0" fillId="0" borderId="0" xfId="0" applyFill="1"/>
    <xf numFmtId="0" fontId="0" fillId="7" borderId="8" xfId="0" applyFill="1" applyBorder="1"/>
    <xf numFmtId="0" fontId="0" fillId="7" borderId="9" xfId="0" applyFill="1" applyBorder="1"/>
    <xf numFmtId="0" fontId="0" fillId="7" borderId="10" xfId="0" applyFill="1" applyBorder="1"/>
    <xf numFmtId="0" fontId="0" fillId="7" borderId="11" xfId="0" applyFill="1" applyBorder="1"/>
    <xf numFmtId="0" fontId="0" fillId="7" borderId="7" xfId="0" applyFill="1" applyBorder="1"/>
    <xf numFmtId="0" fontId="0" fillId="7" borderId="0" xfId="0" applyFill="1" applyBorder="1"/>
    <xf numFmtId="0" fontId="0" fillId="7" borderId="33" xfId="0" applyFill="1" applyBorder="1"/>
    <xf numFmtId="0" fontId="0" fillId="7" borderId="34" xfId="0" applyFill="1" applyBorder="1"/>
    <xf numFmtId="0" fontId="0" fillId="7" borderId="35" xfId="0" applyFill="1" applyBorder="1"/>
    <xf numFmtId="0" fontId="0" fillId="7" borderId="14" xfId="0" applyFill="1" applyBorder="1"/>
    <xf numFmtId="0" fontId="0" fillId="7" borderId="13" xfId="0" applyFill="1" applyBorder="1"/>
    <xf numFmtId="0" fontId="0" fillId="7" borderId="36" xfId="0" applyFill="1" applyBorder="1"/>
    <xf numFmtId="0" fontId="0" fillId="6" borderId="26" xfId="0" applyFill="1" applyBorder="1" applyProtection="1">
      <protection locked="0"/>
    </xf>
    <xf numFmtId="0" fontId="0" fillId="6" borderId="26" xfId="0" applyFill="1" applyBorder="1" applyAlignment="1" applyProtection="1">
      <alignment horizontal="center" vertical="center"/>
      <protection locked="0"/>
    </xf>
    <xf numFmtId="0" fontId="0" fillId="6" borderId="27" xfId="0" applyFill="1" applyBorder="1" applyAlignment="1" applyProtection="1">
      <alignment horizontal="center" vertical="center"/>
      <protection locked="0"/>
    </xf>
    <xf numFmtId="0" fontId="3" fillId="5" borderId="7" xfId="0" applyFont="1" applyFill="1" applyBorder="1" applyAlignment="1" applyProtection="1">
      <alignment horizontal="center" vertical="center" wrapText="1"/>
      <protection hidden="1"/>
    </xf>
    <xf numFmtId="0" fontId="3" fillId="3" borderId="15"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wrapText="1"/>
      <protection hidden="1"/>
    </xf>
    <xf numFmtId="0" fontId="3" fillId="3" borderId="7" xfId="0" applyNumberFormat="1" applyFont="1" applyFill="1" applyBorder="1" applyAlignment="1" applyProtection="1">
      <alignment horizontal="center" vertical="center" wrapText="1"/>
      <protection hidden="1"/>
    </xf>
    <xf numFmtId="0" fontId="0" fillId="0" borderId="26" xfId="0" applyBorder="1" applyProtection="1">
      <protection hidden="1"/>
    </xf>
    <xf numFmtId="0" fontId="0" fillId="0" borderId="26" xfId="0" applyBorder="1" applyAlignment="1" applyProtection="1">
      <alignment wrapText="1"/>
      <protection hidden="1"/>
    </xf>
    <xf numFmtId="0" fontId="0" fillId="0" borderId="0" xfId="0" applyProtection="1">
      <protection hidden="1"/>
    </xf>
    <xf numFmtId="0" fontId="0" fillId="0" borderId="27" xfId="0" applyBorder="1" applyProtection="1">
      <protection hidden="1"/>
    </xf>
    <xf numFmtId="0" fontId="0" fillId="0" borderId="27" xfId="0" applyBorder="1" applyAlignment="1" applyProtection="1">
      <alignment wrapText="1"/>
      <protection hidden="1"/>
    </xf>
    <xf numFmtId="0" fontId="0" fillId="0" borderId="0" xfId="0" applyAlignment="1" applyProtection="1">
      <alignment wrapText="1"/>
      <protection hidden="1"/>
    </xf>
    <xf numFmtId="0" fontId="0" fillId="0" borderId="0" xfId="0" applyAlignment="1" applyProtection="1">
      <alignment horizontal="right"/>
      <protection hidden="1"/>
    </xf>
    <xf numFmtId="0" fontId="0" fillId="3" borderId="7" xfId="0" applyFill="1" applyBorder="1" applyProtection="1">
      <protection hidden="1"/>
    </xf>
    <xf numFmtId="0" fontId="0" fillId="6" borderId="27" xfId="0" applyFill="1" applyBorder="1" applyProtection="1">
      <protection locked="0"/>
    </xf>
    <xf numFmtId="0" fontId="0" fillId="0" borderId="0" xfId="0" applyAlignment="1" applyProtection="1">
      <alignment horizontal="center" vertical="center"/>
      <protection hidden="1"/>
    </xf>
    <xf numFmtId="0" fontId="3" fillId="5" borderId="16" xfId="0" applyFont="1" applyFill="1" applyBorder="1" applyAlignment="1" applyProtection="1">
      <alignment horizontal="center" vertical="center" wrapText="1"/>
      <protection hidden="1"/>
    </xf>
    <xf numFmtId="0" fontId="3" fillId="3" borderId="25" xfId="0" applyFont="1" applyFill="1" applyBorder="1" applyAlignment="1" applyProtection="1">
      <alignment horizontal="left" vertical="center" wrapText="1"/>
      <protection hidden="1"/>
    </xf>
    <xf numFmtId="0" fontId="3" fillId="3" borderId="24" xfId="0" applyFont="1" applyFill="1" applyBorder="1" applyAlignment="1" applyProtection="1">
      <alignment horizontal="center" vertical="center" wrapText="1"/>
      <protection hidden="1"/>
    </xf>
    <xf numFmtId="0" fontId="3" fillId="3" borderId="25"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3" borderId="25" xfId="0" applyNumberFormat="1" applyFont="1" applyFill="1" applyBorder="1" applyAlignment="1" applyProtection="1">
      <alignment horizontal="center" vertical="center" wrapText="1"/>
      <protection hidden="1"/>
    </xf>
    <xf numFmtId="0" fontId="3" fillId="3" borderId="24" xfId="0" applyNumberFormat="1" applyFont="1" applyFill="1" applyBorder="1" applyAlignment="1" applyProtection="1">
      <alignment horizontal="center" vertical="center" wrapText="1"/>
      <protection hidden="1"/>
    </xf>
    <xf numFmtId="0" fontId="3" fillId="5" borderId="25"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2" fontId="0" fillId="0" borderId="19" xfId="0" applyNumberFormat="1" applyBorder="1" applyProtection="1">
      <protection hidden="1"/>
    </xf>
    <xf numFmtId="2" fontId="0" fillId="0" borderId="26" xfId="0" applyNumberFormat="1" applyBorder="1" applyAlignment="1" applyProtection="1">
      <alignment horizontal="left" wrapText="1"/>
      <protection hidden="1"/>
    </xf>
    <xf numFmtId="2" fontId="0" fillId="0" borderId="0" xfId="0" applyNumberFormat="1" applyBorder="1" applyAlignment="1" applyProtection="1">
      <alignment horizontal="center" vertical="center"/>
      <protection hidden="1"/>
    </xf>
    <xf numFmtId="2" fontId="0" fillId="6" borderId="26" xfId="0" applyNumberFormat="1" applyFill="1" applyBorder="1" applyAlignment="1" applyProtection="1">
      <alignment horizontal="center" vertical="center"/>
      <protection hidden="1"/>
    </xf>
    <xf numFmtId="2" fontId="0" fillId="0" borderId="0" xfId="0" applyNumberFormat="1" applyFill="1" applyBorder="1" applyAlignment="1" applyProtection="1">
      <alignment horizontal="center" vertical="center"/>
      <protection hidden="1"/>
    </xf>
    <xf numFmtId="0" fontId="0" fillId="0" borderId="32" xfId="0" applyNumberFormat="1" applyFont="1" applyFill="1" applyBorder="1" applyAlignment="1" applyProtection="1">
      <alignment horizontal="center" vertical="center"/>
      <protection hidden="1"/>
    </xf>
    <xf numFmtId="0" fontId="0" fillId="6" borderId="26" xfId="0" applyFill="1" applyBorder="1" applyAlignment="1" applyProtection="1">
      <alignment horizontal="center" vertical="center"/>
      <protection hidden="1"/>
    </xf>
    <xf numFmtId="0" fontId="0" fillId="8" borderId="26" xfId="0" applyFill="1" applyBorder="1" applyAlignment="1" applyProtection="1">
      <alignment horizontal="center" vertical="center"/>
      <protection hidden="1"/>
    </xf>
    <xf numFmtId="2" fontId="0" fillId="0" borderId="0" xfId="0" applyNumberFormat="1" applyFill="1" applyBorder="1" applyProtection="1">
      <protection hidden="1"/>
    </xf>
    <xf numFmtId="2" fontId="0" fillId="0" borderId="26" xfId="0" applyNumberFormat="1" applyFill="1" applyBorder="1" applyProtection="1">
      <protection hidden="1"/>
    </xf>
    <xf numFmtId="2" fontId="0" fillId="0" borderId="21" xfId="0" applyNumberFormat="1" applyBorder="1" applyProtection="1">
      <protection hidden="1"/>
    </xf>
    <xf numFmtId="2" fontId="0" fillId="0" borderId="27" xfId="0" applyNumberFormat="1" applyBorder="1" applyAlignment="1" applyProtection="1">
      <alignment horizontal="left" wrapText="1"/>
      <protection hidden="1"/>
    </xf>
    <xf numFmtId="2" fontId="0" fillId="0" borderId="22" xfId="0" applyNumberFormat="1" applyBorder="1" applyAlignment="1" applyProtection="1">
      <alignment horizontal="center" vertical="center"/>
      <protection hidden="1"/>
    </xf>
    <xf numFmtId="2" fontId="0" fillId="6" borderId="27" xfId="0" applyNumberFormat="1" applyFill="1" applyBorder="1" applyAlignment="1" applyProtection="1">
      <alignment horizontal="center" vertical="center"/>
      <protection hidden="1"/>
    </xf>
    <xf numFmtId="2" fontId="0" fillId="0" borderId="22" xfId="0" applyNumberFormat="1" applyFill="1" applyBorder="1" applyProtection="1">
      <protection hidden="1"/>
    </xf>
    <xf numFmtId="2" fontId="0" fillId="0" borderId="27" xfId="0" applyNumberFormat="1" applyFill="1" applyBorder="1" applyProtection="1">
      <protection hidden="1"/>
    </xf>
    <xf numFmtId="2" fontId="0" fillId="0" borderId="27" xfId="0" applyNumberFormat="1" applyBorder="1" applyProtection="1">
      <protection hidden="1"/>
    </xf>
    <xf numFmtId="0" fontId="0" fillId="8" borderId="27" xfId="0" applyFill="1" applyBorder="1" applyAlignment="1" applyProtection="1">
      <alignment horizontal="center" vertical="center"/>
      <protection hidden="1"/>
    </xf>
    <xf numFmtId="0" fontId="0" fillId="0" borderId="0" xfId="0" applyAlignment="1" applyProtection="1">
      <alignment horizontal="left" wrapText="1"/>
      <protection hidden="1"/>
    </xf>
    <xf numFmtId="0" fontId="0" fillId="0" borderId="0" xfId="0" applyFill="1" applyProtection="1">
      <protection hidden="1"/>
    </xf>
    <xf numFmtId="0" fontId="0" fillId="3" borderId="7" xfId="0" applyFill="1" applyBorder="1" applyAlignment="1" applyProtection="1">
      <alignment horizontal="center" vertical="center"/>
      <protection hidden="1"/>
    </xf>
    <xf numFmtId="0" fontId="3" fillId="5" borderId="15"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3" borderId="28" xfId="0" applyNumberFormat="1" applyFont="1" applyFill="1" applyBorder="1" applyAlignment="1" applyProtection="1">
      <alignment horizontal="center" vertical="center" wrapText="1"/>
      <protection hidden="1"/>
    </xf>
    <xf numFmtId="0" fontId="3" fillId="5" borderId="7" xfId="0" applyNumberFormat="1" applyFont="1" applyFill="1" applyBorder="1" applyAlignment="1" applyProtection="1">
      <alignment horizontal="center" vertical="center" wrapText="1"/>
      <protection hidden="1"/>
    </xf>
    <xf numFmtId="0" fontId="0" fillId="0" borderId="0" xfId="0" applyBorder="1" applyAlignment="1" applyProtection="1">
      <alignment wrapText="1"/>
      <protection hidden="1"/>
    </xf>
    <xf numFmtId="0" fontId="0" fillId="0" borderId="26" xfId="0"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Border="1" applyProtection="1">
      <protection hidden="1"/>
    </xf>
    <xf numFmtId="0" fontId="0" fillId="0" borderId="26" xfId="0" applyNumberFormat="1" applyBorder="1" applyAlignment="1" applyProtection="1">
      <alignment horizontal="center"/>
      <protection hidden="1"/>
    </xf>
    <xf numFmtId="2" fontId="0" fillId="0" borderId="0" xfId="0" applyNumberFormat="1" applyBorder="1" applyAlignment="1" applyProtection="1">
      <alignment wrapText="1"/>
      <protection hidden="1"/>
    </xf>
    <xf numFmtId="2" fontId="0" fillId="0" borderId="26" xfId="0" applyNumberFormat="1" applyBorder="1" applyAlignment="1" applyProtection="1">
      <alignment horizontal="center" vertical="center"/>
      <protection hidden="1"/>
    </xf>
    <xf numFmtId="2" fontId="0" fillId="0" borderId="26" xfId="0" applyNumberFormat="1" applyBorder="1" applyAlignment="1" applyProtection="1">
      <alignment horizontal="center" vertical="center" wrapText="1"/>
      <protection hidden="1"/>
    </xf>
    <xf numFmtId="0" fontId="0" fillId="8" borderId="26" xfId="0" applyNumberFormat="1" applyFill="1" applyBorder="1" applyAlignment="1" applyProtection="1">
      <alignment horizontal="center" vertical="center"/>
      <protection hidden="1"/>
    </xf>
    <xf numFmtId="2" fontId="0" fillId="0" borderId="22" xfId="0" applyNumberFormat="1" applyBorder="1" applyAlignment="1" applyProtection="1">
      <alignment wrapText="1"/>
      <protection hidden="1"/>
    </xf>
    <xf numFmtId="2" fontId="0" fillId="0" borderId="27" xfId="0" applyNumberFormat="1" applyBorder="1" applyAlignment="1" applyProtection="1">
      <alignment horizontal="center" vertical="center"/>
      <protection hidden="1"/>
    </xf>
    <xf numFmtId="2" fontId="0" fillId="0" borderId="22" xfId="0" applyNumberFormat="1" applyFill="1" applyBorder="1" applyAlignment="1" applyProtection="1">
      <alignment horizontal="center" vertical="center"/>
      <protection hidden="1"/>
    </xf>
    <xf numFmtId="2" fontId="0" fillId="0" borderId="27" xfId="0" applyNumberFormat="1" applyBorder="1" applyAlignment="1" applyProtection="1">
      <alignment horizontal="center" vertical="center" wrapText="1"/>
      <protection hidden="1"/>
    </xf>
    <xf numFmtId="0" fontId="0" fillId="0" borderId="22" xfId="0" applyBorder="1" applyProtection="1">
      <protection hidden="1"/>
    </xf>
    <xf numFmtId="0" fontId="0" fillId="0" borderId="27" xfId="0" applyNumberFormat="1" applyBorder="1" applyAlignment="1" applyProtection="1">
      <alignment horizontal="center"/>
      <protection hidden="1"/>
    </xf>
    <xf numFmtId="0" fontId="0" fillId="0" borderId="0" xfId="0" applyFill="1" applyAlignment="1" applyProtection="1">
      <alignment horizontal="center" vertical="center"/>
      <protection hidden="1"/>
    </xf>
    <xf numFmtId="2" fontId="0" fillId="3" borderId="7" xfId="0" applyNumberFormat="1" applyFill="1" applyBorder="1" applyAlignment="1" applyProtection="1">
      <alignment horizontal="center"/>
      <protection hidden="1"/>
    </xf>
    <xf numFmtId="0" fontId="0" fillId="0" borderId="0" xfId="0" applyNumberFormat="1" applyAlignment="1" applyProtection="1">
      <alignment horizontal="center"/>
      <protection hidden="1"/>
    </xf>
    <xf numFmtId="0" fontId="0" fillId="6" borderId="25" xfId="0" applyFill="1" applyBorder="1" applyAlignment="1" applyProtection="1">
      <alignment horizontal="center" vertical="center"/>
      <protection locked="0"/>
    </xf>
    <xf numFmtId="0" fontId="3" fillId="3" borderId="28" xfId="0" applyFont="1" applyFill="1" applyBorder="1" applyAlignment="1" applyProtection="1">
      <alignment horizontal="center" vertical="center" wrapText="1"/>
      <protection hidden="1"/>
    </xf>
    <xf numFmtId="0" fontId="3" fillId="5" borderId="29" xfId="0" applyFont="1" applyFill="1" applyBorder="1" applyAlignment="1" applyProtection="1">
      <alignment horizontal="center" vertical="center" wrapText="1"/>
      <protection hidden="1"/>
    </xf>
    <xf numFmtId="2" fontId="0" fillId="0" borderId="16" xfId="0" applyNumberFormat="1" applyFont="1" applyFill="1" applyBorder="1" applyAlignment="1" applyProtection="1">
      <alignment wrapText="1"/>
      <protection hidden="1"/>
    </xf>
    <xf numFmtId="2" fontId="0" fillId="0" borderId="25" xfId="0" applyNumberFormat="1" applyFill="1" applyBorder="1" applyAlignment="1" applyProtection="1">
      <alignment horizontal="center" vertical="center"/>
      <protection hidden="1"/>
    </xf>
    <xf numFmtId="2" fontId="0" fillId="6" borderId="24" xfId="0" applyNumberFormat="1" applyFill="1" applyBorder="1" applyAlignment="1" applyProtection="1">
      <alignment horizontal="center" vertical="center"/>
      <protection hidden="1"/>
    </xf>
    <xf numFmtId="2" fontId="0" fillId="0" borderId="24" xfId="0" applyNumberFormat="1" applyFill="1" applyBorder="1" applyAlignment="1" applyProtection="1">
      <alignment horizontal="center" vertical="center"/>
      <protection hidden="1"/>
    </xf>
    <xf numFmtId="0" fontId="0" fillId="0" borderId="16" xfId="0" applyNumberFormat="1" applyFont="1" applyFill="1" applyBorder="1" applyAlignment="1" applyProtection="1">
      <alignment horizontal="center" vertical="center"/>
      <protection hidden="1"/>
    </xf>
    <xf numFmtId="2" fontId="0" fillId="0" borderId="25" xfId="0" applyNumberFormat="1" applyFill="1" applyBorder="1" applyAlignment="1" applyProtection="1">
      <alignment horizontal="center" vertical="center" wrapText="1"/>
      <protection hidden="1"/>
    </xf>
    <xf numFmtId="0" fontId="0" fillId="8" borderId="25" xfId="0" applyFill="1" applyBorder="1" applyAlignment="1" applyProtection="1">
      <alignment horizontal="center" vertical="center"/>
      <protection hidden="1"/>
    </xf>
    <xf numFmtId="2" fontId="0" fillId="0" borderId="18" xfId="0" applyNumberFormat="1" applyFont="1" applyFill="1" applyBorder="1" applyAlignment="1" applyProtection="1">
      <alignment wrapText="1"/>
      <protection hidden="1"/>
    </xf>
    <xf numFmtId="2" fontId="0" fillId="0" borderId="26" xfId="0" applyNumberFormat="1" applyFill="1" applyBorder="1" applyAlignment="1" applyProtection="1">
      <alignment horizontal="center" vertical="center"/>
      <protection hidden="1"/>
    </xf>
    <xf numFmtId="2" fontId="0" fillId="6" borderId="0" xfId="0" applyNumberFormat="1" applyFill="1" applyBorder="1" applyAlignment="1" applyProtection="1">
      <alignment horizontal="center" vertical="center"/>
      <protection hidden="1"/>
    </xf>
    <xf numFmtId="2" fontId="0" fillId="0" borderId="26" xfId="0" applyNumberFormat="1" applyFill="1" applyBorder="1" applyAlignment="1" applyProtection="1">
      <alignment horizontal="center" vertical="center" wrapText="1"/>
      <protection hidden="1"/>
    </xf>
    <xf numFmtId="0" fontId="0" fillId="0" borderId="20" xfId="0" applyBorder="1" applyAlignment="1" applyProtection="1">
      <alignment horizontal="center" vertical="center"/>
      <protection hidden="1"/>
    </xf>
    <xf numFmtId="0" fontId="0" fillId="0" borderId="18" xfId="0" applyNumberFormat="1" applyFont="1" applyFill="1" applyBorder="1" applyAlignment="1" applyProtection="1">
      <alignment horizontal="center" vertical="center"/>
      <protection hidden="1"/>
    </xf>
    <xf numFmtId="2" fontId="0" fillId="0" borderId="18" xfId="0" applyNumberFormat="1" applyFont="1" applyFill="1" applyBorder="1" applyAlignment="1" applyProtection="1">
      <alignment horizontal="left" wrapText="1"/>
      <protection hidden="1"/>
    </xf>
    <xf numFmtId="2" fontId="0" fillId="0" borderId="17" xfId="0" applyNumberFormat="1" applyFont="1" applyFill="1" applyBorder="1" applyAlignment="1" applyProtection="1">
      <alignment wrapText="1"/>
      <protection hidden="1"/>
    </xf>
    <xf numFmtId="2" fontId="0" fillId="0" borderId="27" xfId="0" applyNumberFormat="1" applyFill="1" applyBorder="1" applyAlignment="1" applyProtection="1">
      <alignment horizontal="center" vertical="center"/>
      <protection hidden="1"/>
    </xf>
    <xf numFmtId="2" fontId="0" fillId="6" borderId="22" xfId="0" applyNumberFormat="1" applyFill="1" applyBorder="1" applyAlignment="1" applyProtection="1">
      <alignment horizontal="center" vertical="center"/>
      <protection hidden="1"/>
    </xf>
    <xf numFmtId="0" fontId="0" fillId="0" borderId="17" xfId="0" applyNumberFormat="1" applyFont="1" applyFill="1" applyBorder="1" applyAlignment="1" applyProtection="1">
      <alignment horizontal="center" vertical="center"/>
      <protection hidden="1"/>
    </xf>
    <xf numFmtId="2" fontId="0" fillId="0" borderId="27" xfId="0" applyNumberFormat="1" applyFill="1" applyBorder="1" applyAlignment="1" applyProtection="1">
      <alignment horizontal="center" vertical="center" wrapText="1"/>
      <protection hidden="1"/>
    </xf>
    <xf numFmtId="2" fontId="0" fillId="0" borderId="19" xfId="0" applyNumberFormat="1" applyFont="1" applyFill="1" applyBorder="1" applyAlignment="1" applyProtection="1">
      <alignment wrapText="1"/>
      <protection hidden="1"/>
    </xf>
    <xf numFmtId="0" fontId="0" fillId="3" borderId="0" xfId="0" applyFill="1" applyAlignment="1" applyProtection="1">
      <alignment horizontal="center" vertical="center"/>
      <protection hidden="1"/>
    </xf>
    <xf numFmtId="0" fontId="0" fillId="0" borderId="0" xfId="0" applyFill="1" applyAlignment="1" applyProtection="1">
      <alignment wrapText="1"/>
      <protection hidden="1"/>
    </xf>
    <xf numFmtId="0" fontId="3" fillId="3" borderId="16" xfId="0" applyFont="1" applyFill="1" applyBorder="1" applyAlignment="1" applyProtection="1">
      <alignment horizontal="center" vertical="center" wrapText="1"/>
      <protection hidden="1"/>
    </xf>
    <xf numFmtId="0" fontId="3" fillId="3" borderId="15" xfId="0" applyNumberFormat="1" applyFont="1" applyFill="1" applyBorder="1" applyAlignment="1" applyProtection="1">
      <alignment horizontal="center" vertical="center" wrapText="1"/>
      <protection hidden="1"/>
    </xf>
    <xf numFmtId="2" fontId="0" fillId="0" borderId="25" xfId="0" applyNumberFormat="1" applyFont="1" applyFill="1" applyBorder="1" applyAlignment="1" applyProtection="1">
      <alignment wrapText="1"/>
      <protection hidden="1"/>
    </xf>
    <xf numFmtId="2" fontId="0" fillId="0" borderId="20" xfId="0" applyNumberFormat="1" applyBorder="1" applyAlignment="1" applyProtection="1">
      <alignment horizontal="center" vertical="center" wrapText="1"/>
      <protection hidden="1"/>
    </xf>
    <xf numFmtId="0" fontId="0" fillId="0" borderId="19" xfId="0" applyBorder="1" applyProtection="1">
      <protection hidden="1"/>
    </xf>
    <xf numFmtId="0" fontId="0" fillId="0" borderId="26" xfId="0" applyNumberFormat="1" applyBorder="1" applyAlignment="1" applyProtection="1">
      <alignment horizontal="center" vertical="center"/>
      <protection hidden="1"/>
    </xf>
    <xf numFmtId="2" fontId="0" fillId="0" borderId="26" xfId="0" applyNumberFormat="1" applyFont="1" applyFill="1" applyBorder="1" applyAlignment="1" applyProtection="1">
      <alignment wrapText="1"/>
      <protection hidden="1"/>
    </xf>
    <xf numFmtId="2" fontId="0" fillId="0" borderId="26" xfId="0" applyNumberFormat="1" applyFont="1" applyFill="1" applyBorder="1" applyAlignment="1" applyProtection="1">
      <alignment horizontal="left" wrapText="1"/>
      <protection hidden="1"/>
    </xf>
    <xf numFmtId="0" fontId="0" fillId="0" borderId="26" xfId="0" applyNumberFormat="1" applyFill="1" applyBorder="1" applyAlignment="1" applyProtection="1">
      <alignment horizontal="center" vertical="center"/>
      <protection hidden="1"/>
    </xf>
    <xf numFmtId="2" fontId="0" fillId="0" borderId="0" xfId="0" applyNumberFormat="1" applyBorder="1" applyAlignment="1" applyProtection="1">
      <alignment horizontal="center" vertical="center" wrapText="1"/>
      <protection hidden="1"/>
    </xf>
    <xf numFmtId="2" fontId="0" fillId="6" borderId="19" xfId="0" applyNumberFormat="1" applyFill="1" applyBorder="1" applyAlignment="1" applyProtection="1">
      <alignment horizontal="center" vertical="center"/>
      <protection hidden="1"/>
    </xf>
    <xf numFmtId="0" fontId="0" fillId="0" borderId="26" xfId="0" applyBorder="1" applyAlignment="1" applyProtection="1">
      <alignment horizontal="center" vertical="center" wrapText="1"/>
      <protection hidden="1"/>
    </xf>
    <xf numFmtId="2" fontId="0" fillId="0" borderId="23" xfId="0" applyNumberFormat="1" applyBorder="1" applyAlignment="1" applyProtection="1">
      <alignment horizontal="center" vertical="center" wrapText="1"/>
      <protection hidden="1"/>
    </xf>
    <xf numFmtId="0" fontId="0" fillId="0" borderId="21" xfId="0" applyBorder="1" applyProtection="1">
      <protection hidden="1"/>
    </xf>
    <xf numFmtId="0" fontId="0" fillId="0" borderId="27" xfId="0" applyNumberFormat="1" applyBorder="1" applyAlignment="1" applyProtection="1">
      <alignment horizontal="center" vertical="center"/>
      <protection hidden="1"/>
    </xf>
    <xf numFmtId="2" fontId="0" fillId="3" borderId="7" xfId="0" applyNumberFormat="1" applyFill="1" applyBorder="1" applyAlignment="1" applyProtection="1">
      <alignment horizontal="center" vertical="center"/>
      <protection hidden="1"/>
    </xf>
    <xf numFmtId="0" fontId="0" fillId="0" borderId="0" xfId="0" applyNumberFormat="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3" fillId="3" borderId="16" xfId="0" applyNumberFormat="1" applyFont="1" applyFill="1" applyBorder="1" applyAlignment="1" applyProtection="1">
      <alignment horizontal="center" vertical="center"/>
      <protection hidden="1"/>
    </xf>
    <xf numFmtId="0" fontId="3" fillId="3" borderId="16" xfId="0" applyNumberFormat="1" applyFont="1" applyFill="1" applyBorder="1" applyAlignment="1" applyProtection="1">
      <alignment horizontal="center" vertical="center" wrapText="1"/>
      <protection hidden="1"/>
    </xf>
    <xf numFmtId="0" fontId="3" fillId="9" borderId="7" xfId="0" applyNumberFormat="1" applyFont="1" applyFill="1" applyBorder="1" applyAlignment="1" applyProtection="1">
      <alignment horizontal="center" vertical="center" wrapText="1"/>
      <protection hidden="1"/>
    </xf>
    <xf numFmtId="2" fontId="0" fillId="0" borderId="16" xfId="0" applyNumberFormat="1" applyFont="1" applyFill="1" applyBorder="1" applyAlignment="1" applyProtection="1">
      <alignment horizontal="center" wrapText="1"/>
      <protection hidden="1"/>
    </xf>
    <xf numFmtId="2" fontId="0" fillId="0" borderId="16" xfId="0" applyNumberFormat="1" applyFont="1" applyFill="1" applyBorder="1" applyAlignment="1" applyProtection="1">
      <alignment horizontal="center" vertical="center"/>
      <protection hidden="1"/>
    </xf>
    <xf numFmtId="2" fontId="2" fillId="7" borderId="16" xfId="0" applyNumberFormat="1" applyFont="1" applyFill="1" applyBorder="1" applyAlignment="1" applyProtection="1">
      <alignment horizontal="center" vertical="center"/>
      <protection hidden="1"/>
    </xf>
    <xf numFmtId="2" fontId="0" fillId="0" borderId="16" xfId="0" applyNumberFormat="1" applyFont="1" applyFill="1" applyBorder="1" applyAlignment="1" applyProtection="1">
      <alignment horizontal="center" vertical="center" wrapText="1"/>
      <protection hidden="1"/>
    </xf>
    <xf numFmtId="2" fontId="0" fillId="0" borderId="0" xfId="0" applyNumberFormat="1" applyFill="1" applyProtection="1">
      <protection hidden="1"/>
    </xf>
    <xf numFmtId="2" fontId="0" fillId="0" borderId="18" xfId="0" applyNumberFormat="1" applyFont="1" applyFill="1" applyBorder="1" applyAlignment="1" applyProtection="1">
      <alignment horizontal="center" wrapText="1"/>
      <protection hidden="1"/>
    </xf>
    <xf numFmtId="2" fontId="0" fillId="0" borderId="18" xfId="0" applyNumberFormat="1" applyFont="1" applyFill="1" applyBorder="1" applyAlignment="1" applyProtection="1">
      <alignment horizontal="center" vertical="center"/>
      <protection hidden="1"/>
    </xf>
    <xf numFmtId="2" fontId="0" fillId="7" borderId="18" xfId="0" applyNumberFormat="1" applyFont="1" applyFill="1" applyBorder="1" applyAlignment="1" applyProtection="1">
      <alignment horizontal="center" vertical="center"/>
      <protection hidden="1"/>
    </xf>
    <xf numFmtId="2" fontId="0" fillId="0" borderId="18" xfId="0" applyNumberFormat="1" applyFont="1" applyFill="1" applyBorder="1" applyAlignment="1" applyProtection="1">
      <alignment horizontal="center" vertical="center" wrapText="1"/>
      <protection hidden="1"/>
    </xf>
    <xf numFmtId="2" fontId="2" fillId="7" borderId="18" xfId="0" applyNumberFormat="1" applyFont="1" applyFill="1" applyBorder="1" applyAlignment="1" applyProtection="1">
      <alignment horizontal="center" vertical="center"/>
      <protection hidden="1"/>
    </xf>
    <xf numFmtId="2" fontId="0" fillId="2" borderId="18" xfId="0" applyNumberFormat="1" applyFont="1" applyFill="1" applyBorder="1" applyAlignment="1" applyProtection="1">
      <alignment horizontal="center" wrapText="1"/>
      <protection hidden="1"/>
    </xf>
    <xf numFmtId="2" fontId="0" fillId="0" borderId="17" xfId="0" applyNumberFormat="1" applyFont="1" applyFill="1" applyBorder="1" applyAlignment="1" applyProtection="1">
      <alignment horizontal="center" wrapText="1"/>
      <protection hidden="1"/>
    </xf>
    <xf numFmtId="2" fontId="0" fillId="0" borderId="17" xfId="0" applyNumberFormat="1" applyFont="1" applyFill="1" applyBorder="1" applyAlignment="1" applyProtection="1">
      <alignment horizontal="center" vertical="center"/>
      <protection hidden="1"/>
    </xf>
    <xf numFmtId="2" fontId="0" fillId="7" borderId="17" xfId="0" applyNumberFormat="1" applyFont="1" applyFill="1" applyBorder="1" applyAlignment="1" applyProtection="1">
      <alignment horizontal="center" vertical="center"/>
      <protection hidden="1"/>
    </xf>
    <xf numFmtId="2" fontId="0" fillId="7" borderId="31" xfId="0" applyNumberFormat="1" applyFont="1" applyFill="1" applyBorder="1" applyAlignment="1" applyProtection="1">
      <alignment horizontal="center" vertical="center"/>
      <protection hidden="1"/>
    </xf>
    <xf numFmtId="0" fontId="0" fillId="0" borderId="31" xfId="0" applyNumberFormat="1" applyFont="1" applyFill="1" applyBorder="1" applyAlignment="1" applyProtection="1">
      <alignment horizontal="center" vertical="center"/>
      <protection hidden="1"/>
    </xf>
    <xf numFmtId="2" fontId="0" fillId="0" borderId="31" xfId="0" applyNumberFormat="1" applyFont="1" applyFill="1" applyBorder="1" applyAlignment="1" applyProtection="1">
      <alignment horizontal="center" vertical="center" wrapText="1"/>
      <protection hidden="1"/>
    </xf>
    <xf numFmtId="0" fontId="0" fillId="0" borderId="0" xfId="0" applyAlignment="1" applyProtection="1">
      <alignment horizontal="center" wrapText="1"/>
      <protection hidden="1"/>
    </xf>
    <xf numFmtId="0" fontId="0" fillId="0" borderId="0" xfId="0" applyAlignment="1" applyProtection="1">
      <alignment horizontal="right" vertical="center"/>
      <protection hidden="1"/>
    </xf>
    <xf numFmtId="164" fontId="0" fillId="3" borderId="7" xfId="1" applyFont="1" applyFill="1" applyBorder="1" applyProtection="1">
      <protection hidden="1"/>
    </xf>
    <xf numFmtId="0" fontId="0" fillId="6" borderId="16" xfId="0" applyNumberFormat="1" applyFont="1" applyFill="1" applyBorder="1" applyAlignment="1" applyProtection="1">
      <alignment horizontal="center" vertical="center"/>
      <protection locked="0"/>
    </xf>
    <xf numFmtId="0" fontId="0" fillId="7" borderId="18" xfId="0" applyNumberFormat="1" applyFont="1" applyFill="1" applyBorder="1" applyAlignment="1" applyProtection="1">
      <alignment horizontal="center" vertical="center"/>
      <protection locked="0"/>
    </xf>
    <xf numFmtId="164" fontId="3" fillId="3" borderId="25" xfId="1" applyFont="1" applyFill="1" applyBorder="1" applyAlignment="1" applyProtection="1">
      <alignment horizontal="center" vertical="center" wrapText="1"/>
      <protection hidden="1"/>
    </xf>
    <xf numFmtId="2" fontId="0" fillId="0" borderId="26" xfId="1" applyNumberFormat="1" applyFont="1" applyBorder="1" applyAlignment="1" applyProtection="1">
      <alignment horizontal="center" vertical="center"/>
      <protection hidden="1"/>
    </xf>
    <xf numFmtId="0" fontId="0" fillId="0" borderId="30" xfId="0" applyFill="1" applyBorder="1" applyAlignment="1" applyProtection="1">
      <alignment horizontal="right"/>
      <protection hidden="1"/>
    </xf>
    <xf numFmtId="2" fontId="1" fillId="10" borderId="37" xfId="1" applyNumberFormat="1" applyFont="1" applyFill="1" applyBorder="1" applyAlignment="1" applyProtection="1">
      <alignment horizontal="center" vertical="center"/>
      <protection hidden="1"/>
    </xf>
    <xf numFmtId="164" fontId="0" fillId="0" borderId="0" xfId="1" applyFont="1" applyAlignment="1" applyProtection="1">
      <alignment horizontal="center" vertical="center"/>
      <protection hidden="1"/>
    </xf>
    <xf numFmtId="0" fontId="0" fillId="0" borderId="39" xfId="0" applyBorder="1"/>
    <xf numFmtId="0" fontId="0" fillId="0" borderId="2" xfId="0" applyBorder="1"/>
    <xf numFmtId="0" fontId="0" fillId="4" borderId="39" xfId="0" applyFill="1" applyBorder="1"/>
    <xf numFmtId="0" fontId="0" fillId="4" borderId="2" xfId="0" applyFill="1" applyBorder="1"/>
    <xf numFmtId="0" fontId="0" fillId="4" borderId="39" xfId="0" applyFill="1" applyBorder="1" applyAlignment="1">
      <alignment horizontal="left" vertical="top"/>
    </xf>
    <xf numFmtId="0" fontId="0" fillId="4" borderId="2" xfId="0" applyFill="1" applyBorder="1" applyAlignment="1">
      <alignment horizontal="left" vertical="top"/>
    </xf>
    <xf numFmtId="0" fontId="0" fillId="4" borderId="39" xfId="0" applyFill="1" applyBorder="1" applyAlignment="1">
      <alignment horizontal="left" vertical="top" wrapText="1"/>
    </xf>
    <xf numFmtId="0" fontId="0" fillId="4" borderId="0" xfId="0" applyFill="1" applyBorder="1"/>
    <xf numFmtId="0" fontId="0" fillId="4" borderId="6" xfId="0" applyFill="1" applyBorder="1"/>
    <xf numFmtId="0" fontId="0" fillId="4" borderId="12" xfId="0" applyFill="1" applyBorder="1"/>
    <xf numFmtId="0" fontId="0" fillId="4" borderId="13" xfId="0" applyFill="1" applyBorder="1"/>
    <xf numFmtId="0" fontId="0" fillId="4" borderId="5" xfId="0" applyFill="1" applyBorder="1"/>
    <xf numFmtId="0" fontId="1" fillId="0" borderId="38" xfId="0" applyFont="1" applyBorder="1" applyAlignment="1">
      <alignment vertical="top"/>
    </xf>
    <xf numFmtId="0" fontId="1" fillId="4" borderId="38" xfId="0" applyFont="1" applyFill="1" applyBorder="1"/>
    <xf numFmtId="0" fontId="1" fillId="0" borderId="38" xfId="0" applyFont="1" applyBorder="1"/>
    <xf numFmtId="0" fontId="1" fillId="0" borderId="8" xfId="0" applyFont="1" applyBorder="1"/>
    <xf numFmtId="0" fontId="8" fillId="0" borderId="0" xfId="0" applyFont="1" applyAlignment="1" applyProtection="1">
      <alignment horizontal="right"/>
      <protection hidden="1"/>
    </xf>
    <xf numFmtId="0" fontId="8" fillId="0" borderId="0" xfId="0" applyFont="1"/>
    <xf numFmtId="0" fontId="8" fillId="0" borderId="7" xfId="0" applyFont="1" applyFill="1" applyBorder="1"/>
    <xf numFmtId="0" fontId="8" fillId="0" borderId="0" xfId="0" applyFont="1" applyFill="1"/>
    <xf numFmtId="0" fontId="14" fillId="0" borderId="7" xfId="0" applyFont="1" applyFill="1" applyBorder="1"/>
    <xf numFmtId="0" fontId="0" fillId="4" borderId="39" xfId="0" applyFill="1" applyBorder="1" applyAlignment="1">
      <alignment horizontal="left" vertical="top" wrapText="1"/>
    </xf>
    <xf numFmtId="0" fontId="9" fillId="0" borderId="38" xfId="0" applyFont="1" applyBorder="1" applyAlignment="1">
      <alignment horizontal="center" vertical="center"/>
    </xf>
    <xf numFmtId="0" fontId="1" fillId="0" borderId="39" xfId="0" applyFont="1" applyBorder="1" applyAlignment="1">
      <alignment horizontal="center" vertical="center"/>
    </xf>
    <xf numFmtId="0" fontId="1" fillId="0" borderId="2"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4" borderId="38" xfId="0" applyFont="1" applyFill="1" applyBorder="1" applyAlignment="1">
      <alignment horizontal="left" vertical="top"/>
    </xf>
    <xf numFmtId="0" fontId="6" fillId="4" borderId="39" xfId="0" applyFont="1" applyFill="1" applyBorder="1" applyAlignment="1">
      <alignment horizontal="left" vertical="top"/>
    </xf>
    <xf numFmtId="0" fontId="6" fillId="4" borderId="2" xfId="0" applyFont="1" applyFill="1" applyBorder="1" applyAlignment="1">
      <alignment horizontal="left" vertical="top"/>
    </xf>
    <xf numFmtId="0" fontId="6" fillId="4" borderId="38" xfId="0" applyFont="1" applyFill="1" applyBorder="1" applyAlignment="1">
      <alignment horizontal="left" vertical="top" wrapText="1"/>
    </xf>
    <xf numFmtId="0" fontId="6" fillId="4" borderId="39" xfId="0" applyFont="1" applyFill="1" applyBorder="1" applyAlignment="1">
      <alignment horizontal="left" vertical="top" wrapText="1"/>
    </xf>
    <xf numFmtId="0" fontId="6" fillId="4" borderId="2" xfId="0" applyFont="1" applyFill="1" applyBorder="1" applyAlignment="1">
      <alignment horizontal="left" vertical="top" wrapText="1"/>
    </xf>
    <xf numFmtId="0" fontId="0" fillId="4" borderId="39" xfId="0" applyFill="1" applyBorder="1" applyAlignment="1">
      <alignment horizontal="left" vertical="center"/>
    </xf>
    <xf numFmtId="0" fontId="0" fillId="4" borderId="2" xfId="0" applyFill="1" applyBorder="1" applyAlignment="1">
      <alignment horizontal="left" vertical="center"/>
    </xf>
    <xf numFmtId="0" fontId="5" fillId="4" borderId="39" xfId="0" applyFont="1" applyFill="1" applyBorder="1" applyAlignment="1">
      <alignment horizontal="left" vertical="center"/>
    </xf>
    <xf numFmtId="0" fontId="5" fillId="4" borderId="2" xfId="0" applyFont="1" applyFill="1" applyBorder="1" applyAlignment="1">
      <alignment horizontal="left" vertical="center"/>
    </xf>
    <xf numFmtId="8" fontId="5" fillId="4" borderId="39" xfId="0" applyNumberFormat="1" applyFont="1" applyFill="1" applyBorder="1" applyAlignment="1">
      <alignment horizontal="left" vertical="center"/>
    </xf>
    <xf numFmtId="0" fontId="10" fillId="4" borderId="38" xfId="0" applyFont="1" applyFill="1" applyBorder="1" applyAlignment="1">
      <alignment horizontal="left" vertical="top" wrapText="1"/>
    </xf>
    <xf numFmtId="0" fontId="0" fillId="4" borderId="39" xfId="0" applyFill="1" applyBorder="1" applyAlignment="1">
      <alignment horizontal="left" vertical="top" wrapText="1"/>
    </xf>
    <xf numFmtId="0" fontId="0" fillId="4" borderId="2" xfId="0" applyFill="1" applyBorder="1" applyAlignment="1">
      <alignment horizontal="left" vertical="top" wrapText="1"/>
    </xf>
    <xf numFmtId="0" fontId="17" fillId="4" borderId="0" xfId="0" applyFont="1" applyFill="1" applyProtection="1">
      <protection hidden="1"/>
    </xf>
    <xf numFmtId="0" fontId="18" fillId="4" borderId="0" xfId="0" applyFont="1" applyFill="1" applyProtection="1">
      <protection hidden="1"/>
    </xf>
    <xf numFmtId="0" fontId="19" fillId="4" borderId="0" xfId="0" applyFont="1" applyFill="1" applyProtection="1">
      <protection hidden="1"/>
    </xf>
    <xf numFmtId="0" fontId="19" fillId="4" borderId="0" xfId="0" quotePrefix="1" applyFont="1" applyFill="1" applyProtection="1">
      <protection hidden="1"/>
    </xf>
    <xf numFmtId="0" fontId="19" fillId="4" borderId="7" xfId="0" applyFont="1" applyFill="1" applyBorder="1" applyProtection="1">
      <protection hidden="1"/>
    </xf>
    <xf numFmtId="0" fontId="19" fillId="4" borderId="0" xfId="0" applyFont="1" applyFill="1" applyBorder="1" applyProtection="1">
      <protection hidden="1"/>
    </xf>
    <xf numFmtId="0" fontId="19" fillId="4" borderId="0" xfId="0" applyFont="1" applyFill="1" applyAlignment="1" applyProtection="1">
      <alignment wrapText="1"/>
      <protection hidden="1"/>
    </xf>
    <xf numFmtId="49" fontId="19" fillId="4" borderId="0" xfId="0" applyNumberFormat="1" applyFont="1" applyFill="1" applyProtection="1">
      <protection hidden="1"/>
    </xf>
    <xf numFmtId="0" fontId="20" fillId="4" borderId="0" xfId="0" applyFont="1" applyFill="1" applyAlignment="1" applyProtection="1">
      <alignment horizontal="center"/>
      <protection hidden="1"/>
    </xf>
    <xf numFmtId="2" fontId="19" fillId="0" borderId="0" xfId="0" applyNumberFormat="1" applyFont="1" applyProtection="1">
      <protection hidden="1"/>
    </xf>
    <xf numFmtId="0" fontId="19" fillId="0" borderId="0" xfId="0" applyFont="1" applyAlignment="1" applyProtection="1">
      <alignment wrapText="1"/>
      <protection hidden="1"/>
    </xf>
    <xf numFmtId="0" fontId="19" fillId="0" borderId="0" xfId="0" applyFont="1" applyProtection="1">
      <protection hidden="1"/>
    </xf>
    <xf numFmtId="0" fontId="20" fillId="0" borderId="0" xfId="0" applyFont="1" applyAlignment="1" applyProtection="1">
      <alignment vertical="center"/>
      <protection hidden="1"/>
    </xf>
    <xf numFmtId="0" fontId="20" fillId="3" borderId="0" xfId="0" applyFont="1" applyFill="1" applyAlignment="1" applyProtection="1">
      <alignment vertical="center" wrapText="1"/>
      <protection locked="0"/>
    </xf>
    <xf numFmtId="0" fontId="19" fillId="0" borderId="0" xfId="0" applyFont="1" applyAlignment="1" applyProtection="1">
      <alignment horizontal="center" vertical="center"/>
      <protection hidden="1"/>
    </xf>
    <xf numFmtId="0" fontId="19" fillId="0" borderId="0" xfId="0" applyFont="1" applyAlignment="1" applyProtection="1">
      <alignment horizontal="center" vertical="center" wrapText="1"/>
      <protection hidden="1"/>
    </xf>
    <xf numFmtId="0" fontId="20" fillId="0" borderId="0" xfId="0" applyFont="1" applyAlignment="1" applyProtection="1">
      <alignment vertical="center" wrapText="1"/>
      <protection hidden="1"/>
    </xf>
    <xf numFmtId="0" fontId="19" fillId="0" borderId="0" xfId="0" applyFont="1" applyAlignment="1" applyProtection="1">
      <alignment horizontal="justify" vertical="center" wrapText="1"/>
      <protection hidden="1"/>
    </xf>
    <xf numFmtId="0" fontId="19" fillId="3" borderId="7" xfId="0" applyFont="1" applyFill="1" applyBorder="1" applyAlignment="1" applyProtection="1">
      <alignment horizontal="center" vertical="center"/>
      <protection locked="0"/>
    </xf>
    <xf numFmtId="0" fontId="19" fillId="0" borderId="0" xfId="0" applyFont="1" applyAlignment="1" applyProtection="1">
      <alignment vertical="center" wrapText="1"/>
      <protection hidden="1"/>
    </xf>
    <xf numFmtId="0" fontId="19" fillId="0" borderId="0" xfId="0" applyFont="1" applyAlignment="1" applyProtection="1">
      <alignment horizontal="left" vertical="center" wrapText="1"/>
      <protection hidden="1"/>
    </xf>
    <xf numFmtId="165" fontId="19" fillId="0" borderId="0" xfId="0" applyNumberFormat="1" applyFont="1" applyAlignment="1" applyProtection="1">
      <alignment horizontal="center" vertical="center"/>
      <protection hidden="1"/>
    </xf>
    <xf numFmtId="0" fontId="20" fillId="0" borderId="1" xfId="0" applyFont="1" applyBorder="1" applyAlignment="1" applyProtection="1">
      <alignment vertical="center" wrapText="1"/>
      <protection hidden="1"/>
    </xf>
    <xf numFmtId="0" fontId="21" fillId="0" borderId="2" xfId="0" applyFont="1" applyBorder="1" applyAlignment="1" applyProtection="1">
      <alignment horizontal="center" vertical="center" wrapText="1"/>
      <protection hidden="1"/>
    </xf>
    <xf numFmtId="0" fontId="19" fillId="3" borderId="4" xfId="0" applyFont="1" applyFill="1" applyBorder="1" applyAlignment="1" applyProtection="1">
      <alignment horizontal="left" vertical="center" wrapText="1"/>
      <protection locked="0"/>
    </xf>
    <xf numFmtId="165" fontId="19" fillId="3" borderId="6" xfId="0" applyNumberFormat="1" applyFont="1" applyFill="1" applyBorder="1" applyAlignment="1" applyProtection="1">
      <alignment horizontal="center" vertical="center" wrapText="1"/>
      <protection locked="0"/>
    </xf>
    <xf numFmtId="0" fontId="19" fillId="3" borderId="6" xfId="0" applyFont="1" applyFill="1" applyBorder="1" applyAlignment="1" applyProtection="1">
      <alignment horizontal="center" vertical="center" wrapText="1"/>
      <protection locked="0"/>
    </xf>
    <xf numFmtId="0" fontId="19" fillId="3" borderId="3" xfId="0" applyFont="1" applyFill="1" applyBorder="1" applyAlignment="1" applyProtection="1">
      <alignment horizontal="left" vertical="center" wrapText="1"/>
      <protection locked="0"/>
    </xf>
    <xf numFmtId="165" fontId="19" fillId="3" borderId="5" xfId="0" applyNumberFormat="1" applyFont="1" applyFill="1" applyBorder="1" applyAlignment="1" applyProtection="1">
      <alignment horizontal="center" vertical="center" wrapText="1"/>
      <protection locked="0"/>
    </xf>
    <xf numFmtId="0" fontId="20" fillId="0" borderId="3" xfId="0" applyFont="1" applyBorder="1" applyAlignment="1" applyProtection="1">
      <alignment vertical="center" wrapText="1"/>
      <protection hidden="1"/>
    </xf>
    <xf numFmtId="165" fontId="19" fillId="0" borderId="5" xfId="0" applyNumberFormat="1" applyFont="1" applyBorder="1" applyAlignment="1" applyProtection="1">
      <alignment horizontal="center" vertical="center" wrapText="1"/>
      <protection hidden="1"/>
    </xf>
    <xf numFmtId="0" fontId="17" fillId="0" borderId="8" xfId="0" applyFont="1" applyBorder="1" applyAlignment="1" applyProtection="1">
      <alignment vertical="center" wrapText="1"/>
      <protection hidden="1"/>
    </xf>
    <xf numFmtId="0" fontId="19" fillId="0" borderId="9" xfId="0" applyFont="1" applyBorder="1" applyAlignment="1" applyProtection="1">
      <alignment horizontal="center" vertical="center"/>
      <protection hidden="1"/>
    </xf>
    <xf numFmtId="0" fontId="19" fillId="0" borderId="9" xfId="0" applyFont="1" applyBorder="1" applyAlignment="1" applyProtection="1">
      <alignment horizontal="center" vertical="center" wrapText="1"/>
      <protection hidden="1"/>
    </xf>
    <xf numFmtId="0" fontId="19" fillId="0" borderId="10" xfId="0" applyFont="1" applyBorder="1" applyAlignment="1" applyProtection="1">
      <alignment wrapText="1"/>
      <protection hidden="1"/>
    </xf>
    <xf numFmtId="0" fontId="20" fillId="0" borderId="11" xfId="0" applyFont="1" applyBorder="1" applyAlignment="1" applyProtection="1">
      <alignment vertical="center" wrapText="1"/>
      <protection hidden="1"/>
    </xf>
    <xf numFmtId="0" fontId="19" fillId="0" borderId="0" xfId="0" applyFont="1" applyBorder="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6" xfId="0" applyFont="1" applyBorder="1" applyAlignment="1" applyProtection="1">
      <alignment wrapText="1"/>
      <protection hidden="1"/>
    </xf>
    <xf numFmtId="0" fontId="19" fillId="3" borderId="11" xfId="0" applyFont="1" applyFill="1" applyBorder="1" applyAlignment="1" applyProtection="1">
      <alignment vertical="center" wrapText="1"/>
      <protection locked="0"/>
    </xf>
    <xf numFmtId="0" fontId="19" fillId="0" borderId="11" xfId="0" applyFont="1" applyBorder="1" applyAlignment="1" applyProtection="1">
      <alignment vertical="center" wrapText="1"/>
      <protection hidden="1"/>
    </xf>
    <xf numFmtId="0" fontId="19" fillId="3" borderId="6" xfId="0" applyFont="1" applyFill="1" applyBorder="1" applyAlignment="1" applyProtection="1">
      <alignment wrapText="1"/>
      <protection locked="0"/>
    </xf>
    <xf numFmtId="0" fontId="19" fillId="0" borderId="11" xfId="0" applyFont="1" applyBorder="1" applyAlignment="1" applyProtection="1">
      <alignment horizontal="left" vertical="center" wrapText="1"/>
      <protection hidden="1"/>
    </xf>
    <xf numFmtId="0" fontId="19" fillId="0" borderId="11" xfId="0" applyFont="1" applyFill="1" applyBorder="1" applyAlignment="1" applyProtection="1">
      <alignment vertical="center" wrapText="1"/>
      <protection hidden="1"/>
    </xf>
    <xf numFmtId="0" fontId="19" fillId="0" borderId="12" xfId="0" applyFont="1" applyBorder="1" applyAlignment="1" applyProtection="1">
      <alignment vertical="center" wrapText="1"/>
      <protection hidden="1"/>
    </xf>
    <xf numFmtId="0" fontId="19" fillId="0" borderId="13" xfId="0" applyFont="1" applyBorder="1" applyAlignment="1" applyProtection="1">
      <alignment horizontal="center" vertical="center"/>
      <protection hidden="1"/>
    </xf>
    <xf numFmtId="0" fontId="19" fillId="0" borderId="13" xfId="0" applyFont="1" applyBorder="1" applyAlignment="1" applyProtection="1">
      <alignment horizontal="center" vertical="center" wrapText="1"/>
      <protection hidden="1"/>
    </xf>
    <xf numFmtId="0" fontId="19" fillId="0" borderId="5" xfId="0" applyFont="1" applyBorder="1" applyAlignment="1" applyProtection="1">
      <alignment wrapText="1"/>
      <protection hidden="1"/>
    </xf>
    <xf numFmtId="0" fontId="19" fillId="0" borderId="6" xfId="0" applyFont="1" applyBorder="1" applyAlignment="1" applyProtection="1">
      <alignment vertical="center" wrapText="1"/>
      <protection hidden="1"/>
    </xf>
    <xf numFmtId="0" fontId="22" fillId="0" borderId="11" xfId="0" applyFont="1" applyBorder="1" applyAlignment="1" applyProtection="1">
      <alignment horizontal="left" vertical="center" wrapText="1"/>
      <protection hidden="1"/>
    </xf>
    <xf numFmtId="0" fontId="19" fillId="0" borderId="0" xfId="0" applyFont="1" applyAlignment="1" applyProtection="1">
      <alignment horizontal="left" vertical="center" indent="2"/>
      <protection hidden="1"/>
    </xf>
    <xf numFmtId="0" fontId="19" fillId="0" borderId="11" xfId="0" applyFont="1" applyBorder="1" applyProtection="1">
      <protection hidden="1"/>
    </xf>
    <xf numFmtId="0" fontId="22" fillId="0" borderId="0" xfId="0" applyFont="1" applyBorder="1" applyAlignment="1" applyProtection="1">
      <alignment horizontal="center" vertical="center" wrapText="1"/>
      <protection hidden="1"/>
    </xf>
    <xf numFmtId="0" fontId="19" fillId="3" borderId="11" xfId="0" applyFont="1" applyFill="1" applyBorder="1" applyAlignment="1" applyProtection="1">
      <alignment vertical="center"/>
      <protection locked="0"/>
    </xf>
    <xf numFmtId="0" fontId="19" fillId="0" borderId="0" xfId="0" applyFont="1" applyAlignment="1" applyProtection="1">
      <alignment horizontal="left" vertical="center" indent="4"/>
      <protection hidden="1"/>
    </xf>
    <xf numFmtId="0" fontId="17" fillId="0" borderId="8" xfId="0" applyFont="1" applyBorder="1" applyAlignment="1" applyProtection="1">
      <alignment horizontal="left" vertical="center" wrapText="1"/>
      <protection hidden="1"/>
    </xf>
    <xf numFmtId="0" fontId="19" fillId="0" borderId="0" xfId="0" applyFont="1" applyAlignment="1" applyProtection="1">
      <alignment vertical="center"/>
      <protection hidden="1"/>
    </xf>
    <xf numFmtId="0" fontId="19" fillId="0" borderId="0" xfId="0" applyFont="1" applyAlignment="1" applyProtection="1">
      <alignment horizontal="left" vertical="center" indent="3"/>
      <protection hidden="1"/>
    </xf>
    <xf numFmtId="0" fontId="23" fillId="0" borderId="0" xfId="0" applyFont="1" applyFill="1" applyBorder="1" applyAlignment="1" applyProtection="1">
      <alignment horizontal="center" vertical="center" wrapText="1"/>
      <protection hidden="1"/>
    </xf>
    <xf numFmtId="0" fontId="19" fillId="0" borderId="11" xfId="0" applyFont="1" applyBorder="1" applyAlignment="1" applyProtection="1">
      <alignment wrapText="1"/>
      <protection hidden="1"/>
    </xf>
    <xf numFmtId="0" fontId="19" fillId="0" borderId="0" xfId="0" applyFont="1" applyFill="1" applyBorder="1" applyAlignment="1" applyProtection="1">
      <alignment horizontal="center" vertical="center" wrapText="1"/>
      <protection hidden="1"/>
    </xf>
    <xf numFmtId="0" fontId="19" fillId="3" borderId="6" xfId="0" applyFont="1" applyFill="1" applyBorder="1" applyAlignment="1" applyProtection="1">
      <alignment horizontal="left" wrapText="1"/>
      <protection locked="0"/>
    </xf>
    <xf numFmtId="0" fontId="24" fillId="0" borderId="11" xfId="0" applyFont="1" applyBorder="1" applyAlignment="1" applyProtection="1">
      <alignment vertical="center" wrapText="1"/>
      <protection hidden="1"/>
    </xf>
    <xf numFmtId="0" fontId="19" fillId="0" borderId="12" xfId="0" applyFont="1" applyBorder="1" applyAlignment="1" applyProtection="1">
      <alignment wrapText="1"/>
      <protection hidden="1"/>
    </xf>
    <xf numFmtId="0" fontId="19" fillId="0" borderId="6" xfId="0" applyFont="1" applyBorder="1" applyAlignment="1" applyProtection="1">
      <alignment horizontal="left" vertical="center" wrapText="1"/>
      <protection hidden="1"/>
    </xf>
    <xf numFmtId="0" fontId="19" fillId="0" borderId="11" xfId="0" applyFont="1" applyBorder="1" applyAlignment="1" applyProtection="1">
      <alignment horizontal="right" vertical="center" wrapText="1"/>
      <protection hidden="1"/>
    </xf>
    <xf numFmtId="0" fontId="19" fillId="0" borderId="0" xfId="0" applyFont="1" applyBorder="1" applyAlignment="1" applyProtection="1">
      <alignment horizontal="center" vertical="center"/>
      <protection locked="0"/>
    </xf>
    <xf numFmtId="0" fontId="19" fillId="0" borderId="11" xfId="0" applyFont="1" applyBorder="1" applyAlignment="1" applyProtection="1">
      <alignment horizontal="right" vertical="center"/>
      <protection hidden="1"/>
    </xf>
    <xf numFmtId="2" fontId="19" fillId="2" borderId="0" xfId="0" applyNumberFormat="1" applyFont="1" applyFill="1" applyProtection="1">
      <protection hidden="1"/>
    </xf>
    <xf numFmtId="0" fontId="22" fillId="0" borderId="12" xfId="0" applyFont="1" applyBorder="1" applyAlignment="1" applyProtection="1">
      <alignment vertical="center" wrapText="1"/>
      <protection hidden="1"/>
    </xf>
    <xf numFmtId="0" fontId="19" fillId="0" borderId="12" xfId="0" applyFont="1" applyBorder="1" applyAlignment="1" applyProtection="1">
      <alignment horizontal="left" vertical="center" wrapText="1"/>
      <protection hidden="1"/>
    </xf>
    <xf numFmtId="0" fontId="18" fillId="0" borderId="0" xfId="0" applyFont="1" applyAlignment="1" applyProtection="1">
      <alignment vertical="center"/>
      <protection hidden="1"/>
    </xf>
    <xf numFmtId="0" fontId="25" fillId="0" borderId="0" xfId="0" applyFont="1" applyBorder="1" applyAlignment="1" applyProtection="1">
      <alignment horizontal="center" vertical="center" wrapText="1"/>
      <protection hidden="1"/>
    </xf>
    <xf numFmtId="0" fontId="19" fillId="3" borderId="6" xfId="0" applyFont="1" applyFill="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hidden="1"/>
    </xf>
    <xf numFmtId="0" fontId="19" fillId="3" borderId="14" xfId="0" applyFont="1" applyFill="1" applyBorder="1" applyAlignment="1" applyProtection="1">
      <alignment horizontal="center" vertical="center"/>
      <protection locked="0"/>
    </xf>
    <xf numFmtId="0" fontId="19" fillId="0" borderId="8" xfId="0" applyFont="1" applyBorder="1" applyAlignment="1" applyProtection="1">
      <alignment wrapText="1"/>
      <protection hidden="1"/>
    </xf>
    <xf numFmtId="0" fontId="17" fillId="0" borderId="11" xfId="0" applyFont="1" applyBorder="1" applyAlignment="1" applyProtection="1">
      <alignment vertical="center" wrapText="1"/>
      <protection hidden="1"/>
    </xf>
    <xf numFmtId="0" fontId="19" fillId="0" borderId="0" xfId="0" applyFont="1" applyAlignment="1" applyProtection="1">
      <alignment horizontal="left" vertical="center" indent="7"/>
      <protection hidden="1"/>
    </xf>
    <xf numFmtId="0" fontId="17" fillId="0" borderId="11" xfId="0" applyFont="1" applyBorder="1" applyAlignment="1" applyProtection="1">
      <alignment horizontal="left" vertical="center" wrapText="1"/>
      <protection hidden="1"/>
    </xf>
    <xf numFmtId="0" fontId="19" fillId="0" borderId="8" xfId="0" applyFont="1" applyBorder="1" applyAlignment="1" applyProtection="1">
      <alignment horizontal="left" vertical="center" wrapText="1"/>
      <protection hidden="1"/>
    </xf>
    <xf numFmtId="0" fontId="26" fillId="0" borderId="0" xfId="0" applyFont="1" applyBorder="1" applyAlignment="1" applyProtection="1">
      <alignment horizontal="center" vertical="center" wrapText="1"/>
      <protection hidden="1"/>
    </xf>
    <xf numFmtId="0" fontId="19" fillId="0" borderId="0" xfId="0" applyFont="1" applyAlignment="1" applyProtection="1">
      <alignment horizontal="left" vertical="center" indent="5"/>
      <protection hidden="1"/>
    </xf>
    <xf numFmtId="2" fontId="19" fillId="0" borderId="0" xfId="0" applyNumberFormat="1" applyFont="1" applyBorder="1" applyProtection="1">
      <protection hidden="1"/>
    </xf>
    <xf numFmtId="0" fontId="20" fillId="0" borderId="8" xfId="0" applyFont="1" applyBorder="1" applyAlignment="1" applyProtection="1">
      <alignment vertical="center" wrapText="1"/>
      <protection hidden="1"/>
    </xf>
    <xf numFmtId="0" fontId="19" fillId="0" borderId="0" xfId="0" applyFont="1" applyBorder="1" applyProtection="1">
      <protection hidden="1"/>
    </xf>
    <xf numFmtId="0" fontId="20" fillId="0" borderId="12" xfId="0" applyFont="1" applyBorder="1" applyAlignment="1" applyProtection="1">
      <alignment vertical="center" wrapText="1"/>
      <protection hidden="1"/>
    </xf>
    <xf numFmtId="0" fontId="20" fillId="0" borderId="12" xfId="0" applyFont="1" applyBorder="1" applyAlignment="1" applyProtection="1">
      <alignment horizontal="left" vertical="center" wrapText="1"/>
      <protection hidden="1"/>
    </xf>
    <xf numFmtId="0" fontId="19" fillId="3" borderId="5" xfId="0" applyFont="1" applyFill="1" applyBorder="1" applyAlignment="1" applyProtection="1">
      <alignment wrapText="1"/>
      <protection locked="0"/>
    </xf>
    <xf numFmtId="0" fontId="19" fillId="0" borderId="0" xfId="0" applyFont="1" applyFill="1" applyAlignment="1" applyProtection="1">
      <alignment vertical="center"/>
      <protection locked="0"/>
    </xf>
    <xf numFmtId="0" fontId="19" fillId="0" borderId="0" xfId="0" applyFont="1" applyFill="1" applyAlignment="1" applyProtection="1">
      <alignment horizontal="center" vertical="center"/>
      <protection hidden="1"/>
    </xf>
    <xf numFmtId="0" fontId="19" fillId="0" borderId="0" xfId="0" applyFont="1" applyFill="1" applyAlignment="1" applyProtection="1">
      <alignment horizontal="center" vertical="center" wrapText="1"/>
      <protection hidden="1"/>
    </xf>
    <xf numFmtId="0" fontId="21" fillId="0" borderId="0" xfId="0" applyFont="1" applyAlignment="1" applyProtection="1">
      <alignment vertical="center" wrapText="1"/>
      <protection hidden="1"/>
    </xf>
    <xf numFmtId="0" fontId="19" fillId="0" borderId="11" xfId="0" applyFont="1" applyFill="1" applyBorder="1" applyAlignment="1" applyProtection="1">
      <alignment horizontal="left" vertical="center" wrapText="1"/>
      <protection hidden="1"/>
    </xf>
    <xf numFmtId="0" fontId="26" fillId="0" borderId="0" xfId="0" applyFont="1" applyFill="1" applyBorder="1" applyAlignment="1" applyProtection="1">
      <alignment horizontal="center" vertical="center" wrapText="1"/>
      <protection hidden="1"/>
    </xf>
    <xf numFmtId="0" fontId="17" fillId="0" borderId="8" xfId="0" applyFont="1" applyFill="1" applyBorder="1" applyAlignment="1" applyProtection="1">
      <alignment vertical="center" wrapText="1"/>
      <protection hidden="1"/>
    </xf>
    <xf numFmtId="0" fontId="0" fillId="4" borderId="0" xfId="0" applyFill="1"/>
    <xf numFmtId="0" fontId="9" fillId="4" borderId="38" xfId="0" applyFont="1" applyFill="1" applyBorder="1" applyAlignment="1">
      <alignment horizontal="center" vertical="center"/>
    </xf>
    <xf numFmtId="0" fontId="1" fillId="4" borderId="39" xfId="0" applyFont="1" applyFill="1" applyBorder="1" applyAlignment="1">
      <alignment horizontal="center" vertical="center"/>
    </xf>
    <xf numFmtId="0" fontId="1" fillId="4" borderId="2" xfId="0" applyFont="1"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1" fillId="4" borderId="38" xfId="0" applyFont="1" applyFill="1" applyBorder="1" applyAlignment="1">
      <alignment vertical="top"/>
    </xf>
    <xf numFmtId="0" fontId="1" fillId="4" borderId="8" xfId="0" applyFont="1" applyFill="1" applyBorder="1"/>
    <xf numFmtId="0" fontId="5" fillId="4" borderId="38" xfId="0" applyFont="1" applyFill="1" applyBorder="1" applyAlignment="1">
      <alignment horizontal="left"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39997558519241921"/>
  </sheetPr>
  <dimension ref="A1:L25"/>
  <sheetViews>
    <sheetView zoomScale="80" zoomScaleNormal="80" workbookViewId="0">
      <selection activeCell="O14" sqref="O14"/>
    </sheetView>
  </sheetViews>
  <sheetFormatPr baseColWidth="10" defaultColWidth="9.1640625" defaultRowHeight="15" x14ac:dyDescent="0.2"/>
  <cols>
    <col min="1" max="1" width="3.5" style="206" customWidth="1"/>
    <col min="2" max="2" width="5.1640625" style="206" customWidth="1"/>
    <col min="3" max="16384" width="9.1640625" style="206"/>
  </cols>
  <sheetData>
    <row r="1" spans="1:12" x14ac:dyDescent="0.2">
      <c r="A1" s="204" t="s">
        <v>627</v>
      </c>
      <c r="B1" s="205"/>
      <c r="C1" s="205"/>
      <c r="D1" s="205"/>
      <c r="E1" s="205"/>
      <c r="F1" s="205"/>
      <c r="G1" s="205"/>
      <c r="K1" s="212" t="s">
        <v>625</v>
      </c>
      <c r="L1" s="212" t="s">
        <v>626</v>
      </c>
    </row>
    <row r="3" spans="1:12" x14ac:dyDescent="0.2">
      <c r="A3" s="207" t="s">
        <v>628</v>
      </c>
      <c r="B3" s="206" t="s">
        <v>629</v>
      </c>
      <c r="K3" s="208"/>
      <c r="L3" s="208"/>
    </row>
    <row r="4" spans="1:12" ht="9" customHeight="1" x14ac:dyDescent="0.2">
      <c r="A4" s="207"/>
      <c r="K4" s="209"/>
      <c r="L4" s="209"/>
    </row>
    <row r="5" spans="1:12" x14ac:dyDescent="0.2">
      <c r="A5" s="207" t="s">
        <v>630</v>
      </c>
      <c r="B5" s="206" t="s">
        <v>631</v>
      </c>
      <c r="K5" s="208"/>
      <c r="L5" s="208"/>
    </row>
    <row r="6" spans="1:12" ht="9" customHeight="1" x14ac:dyDescent="0.2">
      <c r="K6" s="209"/>
      <c r="L6" s="209"/>
    </row>
    <row r="7" spans="1:12" x14ac:dyDescent="0.2">
      <c r="A7" s="207" t="s">
        <v>632</v>
      </c>
      <c r="B7" s="206" t="s">
        <v>633</v>
      </c>
      <c r="K7" s="208"/>
      <c r="L7" s="208"/>
    </row>
    <row r="8" spans="1:12" ht="9" customHeight="1" x14ac:dyDescent="0.2">
      <c r="K8" s="209"/>
      <c r="L8" s="209"/>
    </row>
    <row r="9" spans="1:12" ht="28.5" customHeight="1" x14ac:dyDescent="0.2">
      <c r="A9" s="207" t="s">
        <v>634</v>
      </c>
      <c r="B9" s="210" t="s">
        <v>635</v>
      </c>
      <c r="C9" s="210"/>
      <c r="D9" s="210"/>
      <c r="E9" s="210"/>
      <c r="F9" s="210"/>
      <c r="G9" s="210"/>
      <c r="H9" s="210"/>
      <c r="I9" s="210"/>
      <c r="K9" s="208"/>
      <c r="L9" s="208"/>
    </row>
    <row r="10" spans="1:12" ht="9" customHeight="1" x14ac:dyDescent="0.2">
      <c r="K10" s="209"/>
      <c r="L10" s="209"/>
    </row>
    <row r="11" spans="1:12" x14ac:dyDescent="0.2">
      <c r="A11" s="207" t="s">
        <v>636</v>
      </c>
      <c r="B11" s="206" t="s">
        <v>637</v>
      </c>
      <c r="K11" s="208"/>
      <c r="L11" s="208"/>
    </row>
    <row r="12" spans="1:12" ht="9" customHeight="1" x14ac:dyDescent="0.2">
      <c r="K12" s="209"/>
      <c r="L12" s="209"/>
    </row>
    <row r="13" spans="1:12" x14ac:dyDescent="0.2">
      <c r="A13" s="207" t="s">
        <v>638</v>
      </c>
      <c r="B13" s="206" t="s">
        <v>639</v>
      </c>
      <c r="K13" s="208"/>
      <c r="L13" s="208"/>
    </row>
    <row r="14" spans="1:12" ht="9" customHeight="1" x14ac:dyDescent="0.2">
      <c r="K14" s="209"/>
      <c r="L14" s="209"/>
    </row>
    <row r="15" spans="1:12" ht="35.25" customHeight="1" x14ac:dyDescent="0.2">
      <c r="A15" s="207" t="s">
        <v>640</v>
      </c>
      <c r="B15" s="210" t="s">
        <v>641</v>
      </c>
      <c r="C15" s="210"/>
      <c r="D15" s="210"/>
      <c r="E15" s="210"/>
      <c r="F15" s="210"/>
      <c r="G15" s="210"/>
      <c r="H15" s="210"/>
      <c r="I15" s="210"/>
      <c r="K15" s="208"/>
      <c r="L15" s="208"/>
    </row>
    <row r="16" spans="1:12" ht="9" customHeight="1" x14ac:dyDescent="0.2">
      <c r="K16" s="209"/>
      <c r="L16" s="209"/>
    </row>
    <row r="17" spans="1:12" x14ac:dyDescent="0.2">
      <c r="A17" s="207" t="s">
        <v>642</v>
      </c>
      <c r="B17" s="206" t="s">
        <v>643</v>
      </c>
      <c r="K17" s="208"/>
      <c r="L17" s="208"/>
    </row>
    <row r="18" spans="1:12" ht="9" customHeight="1" x14ac:dyDescent="0.2">
      <c r="K18" s="209"/>
      <c r="L18" s="209"/>
    </row>
    <row r="19" spans="1:12" x14ac:dyDescent="0.2">
      <c r="A19" s="207" t="s">
        <v>644</v>
      </c>
      <c r="B19" s="206" t="s">
        <v>645</v>
      </c>
      <c r="K19" s="209"/>
      <c r="L19" s="209"/>
    </row>
    <row r="20" spans="1:12" x14ac:dyDescent="0.2">
      <c r="C20" s="210" t="s">
        <v>646</v>
      </c>
      <c r="D20" s="210"/>
      <c r="E20" s="210"/>
      <c r="F20" s="210"/>
      <c r="G20" s="210"/>
      <c r="H20" s="210"/>
      <c r="I20" s="210"/>
      <c r="J20" s="210"/>
      <c r="K20" s="208"/>
      <c r="L20" s="208"/>
    </row>
    <row r="21" spans="1:12" ht="17.25" customHeight="1" x14ac:dyDescent="0.2">
      <c r="C21" s="210" t="s">
        <v>647</v>
      </c>
      <c r="D21" s="210"/>
      <c r="E21" s="210"/>
      <c r="F21" s="210"/>
      <c r="G21" s="210"/>
      <c r="H21" s="210"/>
      <c r="I21" s="210"/>
      <c r="J21" s="210"/>
      <c r="K21" s="208"/>
      <c r="L21" s="208"/>
    </row>
    <row r="22" spans="1:12" ht="35.25" customHeight="1" x14ac:dyDescent="0.2">
      <c r="C22" s="210" t="s">
        <v>529</v>
      </c>
      <c r="D22" s="210"/>
      <c r="E22" s="210"/>
      <c r="F22" s="210"/>
      <c r="G22" s="210"/>
      <c r="H22" s="210"/>
      <c r="I22" s="210"/>
      <c r="J22" s="210"/>
      <c r="K22" s="208"/>
      <c r="L22" s="208"/>
    </row>
    <row r="23" spans="1:12" ht="34.5" customHeight="1" x14ac:dyDescent="0.2">
      <c r="C23" s="210" t="s">
        <v>648</v>
      </c>
      <c r="D23" s="210"/>
      <c r="E23" s="210"/>
      <c r="F23" s="210"/>
      <c r="G23" s="210"/>
      <c r="H23" s="210"/>
      <c r="I23" s="210"/>
      <c r="J23" s="210"/>
      <c r="K23" s="208"/>
      <c r="L23" s="208"/>
    </row>
    <row r="24" spans="1:12" x14ac:dyDescent="0.2">
      <c r="A24" s="211" t="s">
        <v>649</v>
      </c>
      <c r="B24" s="206" t="s">
        <v>650</v>
      </c>
      <c r="K24" s="208"/>
      <c r="L24" s="208"/>
    </row>
    <row r="25" spans="1:12" x14ac:dyDescent="0.2">
      <c r="K25" s="209"/>
      <c r="L25" s="209"/>
    </row>
  </sheetData>
  <sheetProtection selectLockedCells="1"/>
  <mergeCells count="6">
    <mergeCell ref="B9:I9"/>
    <mergeCell ref="C20:J20"/>
    <mergeCell ref="C21:J21"/>
    <mergeCell ref="C22:J22"/>
    <mergeCell ref="C23:J23"/>
    <mergeCell ref="B15:I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2:B10"/>
  <sheetViews>
    <sheetView workbookViewId="0">
      <selection activeCell="C15" sqref="C15:C16"/>
    </sheetView>
  </sheetViews>
  <sheetFormatPr baseColWidth="10" defaultColWidth="9.1640625" defaultRowHeight="15" x14ac:dyDescent="0.2"/>
  <cols>
    <col min="1" max="1" width="65.33203125" style="28" customWidth="1"/>
    <col min="2" max="2" width="11.5" style="161" customWidth="1"/>
    <col min="3" max="16384" width="9.1640625" style="28"/>
  </cols>
  <sheetData>
    <row r="2" spans="1:2" s="31" customFormat="1" ht="29.25" customHeight="1" x14ac:dyDescent="0.2">
      <c r="A2" s="36" t="s">
        <v>283</v>
      </c>
      <c r="B2" s="157" t="s">
        <v>284</v>
      </c>
    </row>
    <row r="3" spans="1:2" ht="25.5" customHeight="1" x14ac:dyDescent="0.2">
      <c r="A3" s="117" t="s">
        <v>285</v>
      </c>
      <c r="B3" s="158" t="e">
        <f>+'1. Estructura Legal'!I38</f>
        <v>#N/A</v>
      </c>
    </row>
    <row r="4" spans="1:2" ht="25.5" customHeight="1" x14ac:dyDescent="0.2">
      <c r="A4" s="117" t="s">
        <v>286</v>
      </c>
      <c r="B4" s="158" t="e">
        <f>+'2. Administración Financiera'!I53</f>
        <v>#N/A</v>
      </c>
    </row>
    <row r="5" spans="1:2" ht="25.5" customHeight="1" x14ac:dyDescent="0.2">
      <c r="A5" s="117" t="s">
        <v>287</v>
      </c>
      <c r="B5" s="158" t="e">
        <f>+'3. Adquisiciones '!I15</f>
        <v>#N/A</v>
      </c>
    </row>
    <row r="6" spans="1:2" ht="25.5" customHeight="1" x14ac:dyDescent="0.2">
      <c r="A6" s="117" t="s">
        <v>288</v>
      </c>
      <c r="B6" s="158" t="e">
        <f>+'4. Recursos Humanos'!I25</f>
        <v>#N/A</v>
      </c>
    </row>
    <row r="7" spans="1:2" ht="25.5" customHeight="1" x14ac:dyDescent="0.2">
      <c r="A7" s="117" t="s">
        <v>289</v>
      </c>
      <c r="B7" s="158" t="e">
        <f>+'5. Gestión de Proyectos'!I8</f>
        <v>#N/A</v>
      </c>
    </row>
    <row r="8" spans="1:2" ht="25.5" customHeight="1" x14ac:dyDescent="0.2">
      <c r="A8" s="117" t="s">
        <v>290</v>
      </c>
      <c r="B8" s="158">
        <f>+'6. Sostenibilidad Organizaciona'!G14</f>
        <v>0</v>
      </c>
    </row>
    <row r="9" spans="1:2" ht="26.25" customHeight="1" thickBot="1" x14ac:dyDescent="0.25">
      <c r="A9" s="159" t="s">
        <v>291</v>
      </c>
      <c r="B9" s="160" t="e">
        <f>SUM(B3:B8)/5</f>
        <v>#N/A</v>
      </c>
    </row>
    <row r="10" spans="1:2" ht="16" thickTop="1"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I220"/>
  <sheetViews>
    <sheetView topLeftCell="A21" workbookViewId="0">
      <selection activeCell="L41" sqref="L41"/>
    </sheetView>
  </sheetViews>
  <sheetFormatPr baseColWidth="10" defaultColWidth="8.83203125" defaultRowHeight="15" x14ac:dyDescent="0.2"/>
  <cols>
    <col min="2" max="2" width="13" customWidth="1"/>
    <col min="3" max="3" width="9.1640625" style="6"/>
    <col min="8" max="8" width="12.1640625" customWidth="1"/>
  </cols>
  <sheetData>
    <row r="1" spans="2:9" x14ac:dyDescent="0.2">
      <c r="B1" t="s">
        <v>292</v>
      </c>
    </row>
    <row r="3" spans="2:9" x14ac:dyDescent="0.2">
      <c r="B3" t="s">
        <v>293</v>
      </c>
      <c r="H3" t="s">
        <v>294</v>
      </c>
    </row>
    <row r="4" spans="2:9" x14ac:dyDescent="0.2">
      <c r="B4" t="s">
        <v>295</v>
      </c>
      <c r="C4" s="4" t="str">
        <f t="shared" ref="C4" si="0">" "</f>
        <v xml:space="preserve"> </v>
      </c>
      <c r="H4" t="s">
        <v>296</v>
      </c>
      <c r="I4" s="4" t="str">
        <f t="shared" ref="I4" si="1">" "</f>
        <v xml:space="preserve"> </v>
      </c>
    </row>
    <row r="5" spans="2:9" x14ac:dyDescent="0.2">
      <c r="B5" s="2" t="s">
        <v>297</v>
      </c>
      <c r="C5" s="4">
        <v>4</v>
      </c>
      <c r="H5" s="2" t="s">
        <v>298</v>
      </c>
      <c r="I5" s="2">
        <v>1</v>
      </c>
    </row>
    <row r="6" spans="2:9" x14ac:dyDescent="0.2">
      <c r="B6" s="2" t="s">
        <v>299</v>
      </c>
      <c r="C6" s="4">
        <v>1</v>
      </c>
      <c r="H6" s="2" t="s">
        <v>300</v>
      </c>
      <c r="I6" s="2">
        <v>4</v>
      </c>
    </row>
    <row r="7" spans="2:9" x14ac:dyDescent="0.2">
      <c r="B7" s="3"/>
      <c r="C7" s="5"/>
      <c r="H7" s="3"/>
      <c r="I7" s="3"/>
    </row>
    <row r="8" spans="2:9" x14ac:dyDescent="0.2">
      <c r="B8" s="3"/>
      <c r="C8" s="5"/>
      <c r="H8" s="3"/>
      <c r="I8" s="3"/>
    </row>
    <row r="9" spans="2:9" x14ac:dyDescent="0.2">
      <c r="B9" s="3"/>
      <c r="C9" s="5"/>
      <c r="H9" s="3"/>
      <c r="I9" s="3"/>
    </row>
    <row r="11" spans="2:9" x14ac:dyDescent="0.2">
      <c r="B11" t="s">
        <v>301</v>
      </c>
      <c r="H11" t="s">
        <v>302</v>
      </c>
    </row>
    <row r="12" spans="2:9" x14ac:dyDescent="0.2">
      <c r="B12" t="s">
        <v>303</v>
      </c>
      <c r="C12" s="4" t="str">
        <f t="shared" ref="C12" si="2">" "</f>
        <v xml:space="preserve"> </v>
      </c>
      <c r="H12" t="s">
        <v>304</v>
      </c>
      <c r="I12" s="4" t="str">
        <f t="shared" ref="I12" si="3">" "</f>
        <v xml:space="preserve"> </v>
      </c>
    </row>
    <row r="13" spans="2:9" x14ac:dyDescent="0.2">
      <c r="B13" s="2" t="s">
        <v>305</v>
      </c>
      <c r="C13" s="4">
        <v>4</v>
      </c>
      <c r="H13" s="2" t="s">
        <v>306</v>
      </c>
      <c r="I13" s="2">
        <v>2</v>
      </c>
    </row>
    <row r="14" spans="2:9" x14ac:dyDescent="0.2">
      <c r="B14" s="2" t="s">
        <v>307</v>
      </c>
      <c r="C14" s="4">
        <v>2</v>
      </c>
      <c r="H14" s="2" t="s">
        <v>308</v>
      </c>
      <c r="I14" s="2">
        <v>4</v>
      </c>
    </row>
    <row r="16" spans="2:9" x14ac:dyDescent="0.2">
      <c r="B16" t="s">
        <v>309</v>
      </c>
      <c r="H16" t="s">
        <v>310</v>
      </c>
    </row>
    <row r="17" spans="2:9" x14ac:dyDescent="0.2">
      <c r="B17" t="s">
        <v>311</v>
      </c>
      <c r="C17" s="4" t="str">
        <f t="shared" ref="C17" si="4">" "</f>
        <v xml:space="preserve"> </v>
      </c>
      <c r="H17" t="s">
        <v>312</v>
      </c>
      <c r="I17" s="4" t="str">
        <f t="shared" ref="I17" si="5">" "</f>
        <v xml:space="preserve"> </v>
      </c>
    </row>
    <row r="18" spans="2:9" x14ac:dyDescent="0.2">
      <c r="B18" s="2" t="s">
        <v>313</v>
      </c>
      <c r="C18" s="4">
        <v>4</v>
      </c>
      <c r="H18" s="2" t="s">
        <v>314</v>
      </c>
      <c r="I18" s="2">
        <v>3</v>
      </c>
    </row>
    <row r="19" spans="2:9" x14ac:dyDescent="0.2">
      <c r="B19" s="2" t="s">
        <v>315</v>
      </c>
      <c r="C19" s="4">
        <v>3</v>
      </c>
      <c r="H19" s="2" t="s">
        <v>316</v>
      </c>
      <c r="I19" s="2">
        <v>4</v>
      </c>
    </row>
    <row r="21" spans="2:9" x14ac:dyDescent="0.2">
      <c r="B21" t="s">
        <v>317</v>
      </c>
    </row>
    <row r="22" spans="2:9" ht="16" thickBot="1" x14ac:dyDescent="0.25"/>
    <row r="23" spans="2:9" x14ac:dyDescent="0.2">
      <c r="B23" s="7" t="s">
        <v>318</v>
      </c>
      <c r="C23" s="8"/>
      <c r="D23" s="8"/>
      <c r="E23" s="8"/>
      <c r="F23" s="8"/>
      <c r="G23" s="8"/>
      <c r="H23" s="8" t="s">
        <v>319</v>
      </c>
      <c r="I23" s="9"/>
    </row>
    <row r="24" spans="2:9" x14ac:dyDescent="0.2">
      <c r="B24" s="10" t="s">
        <v>320</v>
      </c>
      <c r="C24" s="11" t="str">
        <f t="shared" ref="C24" si="6">" "</f>
        <v xml:space="preserve"> </v>
      </c>
      <c r="D24" s="12"/>
      <c r="E24" s="12"/>
      <c r="F24" s="12"/>
      <c r="G24" s="12"/>
      <c r="H24" s="12" t="s">
        <v>321</v>
      </c>
      <c r="I24" s="13" t="str">
        <f t="shared" ref="I24" si="7">" "</f>
        <v xml:space="preserve"> </v>
      </c>
    </row>
    <row r="25" spans="2:9" x14ac:dyDescent="0.2">
      <c r="B25" s="14" t="s">
        <v>322</v>
      </c>
      <c r="C25" s="11">
        <v>4</v>
      </c>
      <c r="D25" s="12"/>
      <c r="E25" s="12"/>
      <c r="F25" s="12"/>
      <c r="G25" s="12"/>
      <c r="H25" s="11" t="s">
        <v>323</v>
      </c>
      <c r="I25" s="13" t="s">
        <v>324</v>
      </c>
    </row>
    <row r="26" spans="2:9" ht="16" thickBot="1" x14ac:dyDescent="0.25">
      <c r="B26" s="15" t="s">
        <v>325</v>
      </c>
      <c r="C26" s="16" t="s">
        <v>326</v>
      </c>
      <c r="D26" s="17"/>
      <c r="E26" s="17"/>
      <c r="F26" s="17"/>
      <c r="G26" s="17"/>
      <c r="H26" s="16" t="s">
        <v>327</v>
      </c>
      <c r="I26" s="18">
        <v>4</v>
      </c>
    </row>
    <row r="27" spans="2:9" x14ac:dyDescent="0.2">
      <c r="B27" s="3"/>
      <c r="C27" s="5"/>
    </row>
    <row r="28" spans="2:9" x14ac:dyDescent="0.2">
      <c r="B28" s="3"/>
      <c r="C28" s="5"/>
    </row>
    <row r="29" spans="2:9" x14ac:dyDescent="0.2">
      <c r="B29" t="s">
        <v>328</v>
      </c>
      <c r="H29" t="s">
        <v>329</v>
      </c>
    </row>
    <row r="30" spans="2:9" x14ac:dyDescent="0.2">
      <c r="B30" t="s">
        <v>330</v>
      </c>
      <c r="C30" s="4" t="str">
        <f t="shared" ref="C30" si="8">" "</f>
        <v xml:space="preserve"> </v>
      </c>
      <c r="H30" t="s">
        <v>331</v>
      </c>
      <c r="I30" s="4" t="str">
        <f t="shared" ref="I30" si="9">" "</f>
        <v xml:space="preserve"> </v>
      </c>
    </row>
    <row r="31" spans="2:9" x14ac:dyDescent="0.2">
      <c r="B31" s="2" t="s">
        <v>332</v>
      </c>
      <c r="C31" s="4" t="s">
        <v>333</v>
      </c>
      <c r="H31" s="2" t="s">
        <v>334</v>
      </c>
      <c r="I31" s="2">
        <v>1</v>
      </c>
    </row>
    <row r="32" spans="2:9" x14ac:dyDescent="0.2">
      <c r="B32" s="2" t="s">
        <v>335</v>
      </c>
      <c r="C32" s="4">
        <v>1</v>
      </c>
      <c r="H32" s="2" t="s">
        <v>336</v>
      </c>
      <c r="I32" s="2" t="s">
        <v>337</v>
      </c>
    </row>
    <row r="34" spans="2:9" x14ac:dyDescent="0.2">
      <c r="B34" t="s">
        <v>338</v>
      </c>
      <c r="H34" t="s">
        <v>339</v>
      </c>
    </row>
    <row r="35" spans="2:9" x14ac:dyDescent="0.2">
      <c r="B35" t="s">
        <v>340</v>
      </c>
      <c r="C35" s="4" t="str">
        <f t="shared" ref="C35" si="10">" "</f>
        <v xml:space="preserve"> </v>
      </c>
      <c r="H35" t="s">
        <v>341</v>
      </c>
      <c r="I35" s="4" t="str">
        <f t="shared" ref="I35" si="11">" "</f>
        <v xml:space="preserve"> </v>
      </c>
    </row>
    <row r="36" spans="2:9" x14ac:dyDescent="0.2">
      <c r="B36" s="2" t="s">
        <v>342</v>
      </c>
      <c r="C36" s="4" t="s">
        <v>343</v>
      </c>
      <c r="H36" s="2" t="s">
        <v>344</v>
      </c>
      <c r="I36" s="2">
        <v>2</v>
      </c>
    </row>
    <row r="37" spans="2:9" x14ac:dyDescent="0.2">
      <c r="B37" s="2" t="s">
        <v>345</v>
      </c>
      <c r="C37" s="4">
        <v>2</v>
      </c>
      <c r="H37" s="2" t="s">
        <v>346</v>
      </c>
      <c r="I37" s="2" t="s">
        <v>347</v>
      </c>
    </row>
    <row r="39" spans="2:9" x14ac:dyDescent="0.2">
      <c r="B39" t="s">
        <v>348</v>
      </c>
      <c r="H39" t="s">
        <v>349</v>
      </c>
    </row>
    <row r="40" spans="2:9" x14ac:dyDescent="0.2">
      <c r="B40" t="s">
        <v>350</v>
      </c>
      <c r="C40" s="4" t="str">
        <f t="shared" ref="C40" si="12">" "</f>
        <v xml:space="preserve"> </v>
      </c>
      <c r="H40" t="s">
        <v>351</v>
      </c>
      <c r="I40" s="4" t="str">
        <f t="shared" ref="I40" si="13">" "</f>
        <v xml:space="preserve"> </v>
      </c>
    </row>
    <row r="41" spans="2:9" x14ac:dyDescent="0.2">
      <c r="B41" s="2" t="s">
        <v>352</v>
      </c>
      <c r="C41" s="4" t="s">
        <v>353</v>
      </c>
      <c r="H41" s="2" t="s">
        <v>354</v>
      </c>
      <c r="I41" s="2">
        <v>3</v>
      </c>
    </row>
    <row r="42" spans="2:9" x14ac:dyDescent="0.2">
      <c r="B42" s="2" t="s">
        <v>355</v>
      </c>
      <c r="C42" s="4">
        <v>3</v>
      </c>
      <c r="H42" s="2" t="s">
        <v>356</v>
      </c>
      <c r="I42" s="2" t="s">
        <v>357</v>
      </c>
    </row>
    <row r="44" spans="2:9" x14ac:dyDescent="0.2">
      <c r="B44" s="179" t="s">
        <v>544</v>
      </c>
    </row>
    <row r="45" spans="2:9" x14ac:dyDescent="0.2">
      <c r="B45" s="179" t="s">
        <v>546</v>
      </c>
    </row>
    <row r="46" spans="2:9" x14ac:dyDescent="0.2">
      <c r="B46" t="s">
        <v>545</v>
      </c>
    </row>
    <row r="47" spans="2:9" ht="15.5" customHeight="1" x14ac:dyDescent="0.2">
      <c r="B47" s="179" t="s">
        <v>547</v>
      </c>
    </row>
    <row r="48" spans="2:9" ht="15.5" customHeight="1" x14ac:dyDescent="0.2">
      <c r="B48" s="179" t="s">
        <v>548</v>
      </c>
    </row>
    <row r="49" spans="2:4" x14ac:dyDescent="0.2">
      <c r="B49" s="2" t="s">
        <v>358</v>
      </c>
      <c r="C49" s="4" t="str">
        <f t="shared" ref="C49" si="14">" "</f>
        <v xml:space="preserve"> </v>
      </c>
    </row>
    <row r="50" spans="2:4" x14ac:dyDescent="0.2">
      <c r="B50" s="2" t="s">
        <v>359</v>
      </c>
      <c r="C50" s="4" t="str">
        <f t="shared" ref="C50" si="15">" "</f>
        <v xml:space="preserve"> </v>
      </c>
    </row>
    <row r="51" spans="2:4" x14ac:dyDescent="0.2">
      <c r="B51" s="2" t="s">
        <v>360</v>
      </c>
      <c r="C51" s="182" t="s">
        <v>568</v>
      </c>
    </row>
    <row r="53" spans="2:4" x14ac:dyDescent="0.2">
      <c r="B53" s="2" t="s">
        <v>361</v>
      </c>
      <c r="C53" s="4" t="str">
        <f t="shared" ref="C53" si="16">" "</f>
        <v xml:space="preserve"> </v>
      </c>
    </row>
    <row r="54" spans="2:4" x14ac:dyDescent="0.2">
      <c r="B54" s="2" t="s">
        <v>362</v>
      </c>
      <c r="C54" s="4" t="s">
        <v>543</v>
      </c>
      <c r="D54" t="s">
        <v>363</v>
      </c>
    </row>
    <row r="55" spans="2:4" x14ac:dyDescent="0.2">
      <c r="B55" s="2" t="s">
        <v>364</v>
      </c>
      <c r="C55" s="4" t="str">
        <f>" "</f>
        <v xml:space="preserve"> </v>
      </c>
      <c r="D55" t="s">
        <v>365</v>
      </c>
    </row>
    <row r="56" spans="2:4" x14ac:dyDescent="0.2">
      <c r="B56" s="3"/>
    </row>
    <row r="58" spans="2:4" x14ac:dyDescent="0.2">
      <c r="B58" s="2" t="s">
        <v>366</v>
      </c>
      <c r="C58" s="4" t="str">
        <f>" "</f>
        <v xml:space="preserve"> </v>
      </c>
    </row>
    <row r="59" spans="2:4" x14ac:dyDescent="0.2">
      <c r="B59" s="2" t="s">
        <v>367</v>
      </c>
      <c r="C59" s="180" t="s">
        <v>551</v>
      </c>
    </row>
    <row r="60" spans="2:4" x14ac:dyDescent="0.2">
      <c r="B60" s="2" t="s">
        <v>368</v>
      </c>
      <c r="C60" s="4" t="str">
        <f>" "</f>
        <v xml:space="preserve"> </v>
      </c>
    </row>
    <row r="62" spans="2:4" x14ac:dyDescent="0.2">
      <c r="B62" s="2" t="s">
        <v>369</v>
      </c>
      <c r="C62" s="4" t="str">
        <f>" "</f>
        <v xml:space="preserve"> </v>
      </c>
    </row>
    <row r="63" spans="2:4" x14ac:dyDescent="0.2">
      <c r="B63" s="2" t="s">
        <v>370</v>
      </c>
      <c r="C63" s="180" t="s">
        <v>552</v>
      </c>
    </row>
    <row r="64" spans="2:4" x14ac:dyDescent="0.2">
      <c r="B64" s="2" t="s">
        <v>371</v>
      </c>
      <c r="C64" s="4" t="str">
        <f>" "</f>
        <v xml:space="preserve"> </v>
      </c>
    </row>
    <row r="66" spans="2:3" x14ac:dyDescent="0.2">
      <c r="B66" s="2" t="s">
        <v>372</v>
      </c>
      <c r="C66" s="4" t="str">
        <f>" "</f>
        <v xml:space="preserve"> </v>
      </c>
    </row>
    <row r="67" spans="2:3" x14ac:dyDescent="0.2">
      <c r="B67" s="2" t="s">
        <v>373</v>
      </c>
      <c r="C67" s="180" t="s">
        <v>555</v>
      </c>
    </row>
    <row r="68" spans="2:3" x14ac:dyDescent="0.2">
      <c r="B68" s="2" t="s">
        <v>374</v>
      </c>
      <c r="C68" s="4" t="str">
        <f>" "</f>
        <v xml:space="preserve"> </v>
      </c>
    </row>
    <row r="71" spans="2:3" x14ac:dyDescent="0.2">
      <c r="B71" s="2" t="s">
        <v>375</v>
      </c>
      <c r="C71" s="4" t="str">
        <f>" "</f>
        <v xml:space="preserve"> </v>
      </c>
    </row>
    <row r="72" spans="2:3" x14ac:dyDescent="0.2">
      <c r="B72" s="2" t="s">
        <v>376</v>
      </c>
      <c r="C72" s="180" t="s">
        <v>556</v>
      </c>
    </row>
    <row r="73" spans="2:3" x14ac:dyDescent="0.2">
      <c r="B73" s="2" t="s">
        <v>377</v>
      </c>
      <c r="C73" s="4" t="str">
        <f>" "</f>
        <v xml:space="preserve"> </v>
      </c>
    </row>
    <row r="76" spans="2:3" x14ac:dyDescent="0.2">
      <c r="B76" s="2" t="s">
        <v>378</v>
      </c>
      <c r="C76" s="4" t="str">
        <f>" "</f>
        <v xml:space="preserve"> </v>
      </c>
    </row>
    <row r="77" spans="2:3" x14ac:dyDescent="0.2">
      <c r="B77" s="2" t="s">
        <v>379</v>
      </c>
      <c r="C77" s="4" t="s">
        <v>380</v>
      </c>
    </row>
    <row r="78" spans="2:3" x14ac:dyDescent="0.2">
      <c r="B78" s="2" t="s">
        <v>381</v>
      </c>
      <c r="C78" s="4" t="str">
        <f>" "</f>
        <v xml:space="preserve"> </v>
      </c>
    </row>
    <row r="80" spans="2:3" x14ac:dyDescent="0.2">
      <c r="B80" s="2" t="s">
        <v>382</v>
      </c>
      <c r="C80" s="4" t="str">
        <f>" "</f>
        <v xml:space="preserve"> </v>
      </c>
    </row>
    <row r="81" spans="2:3" x14ac:dyDescent="0.2">
      <c r="B81" s="2" t="s">
        <v>383</v>
      </c>
      <c r="C81" s="4" t="str">
        <f>" "</f>
        <v xml:space="preserve"> </v>
      </c>
    </row>
    <row r="82" spans="2:3" x14ac:dyDescent="0.2">
      <c r="B82" s="2" t="s">
        <v>384</v>
      </c>
      <c r="C82" s="4" t="s">
        <v>385</v>
      </c>
    </row>
    <row r="85" spans="2:3" x14ac:dyDescent="0.2">
      <c r="B85" s="2" t="s">
        <v>386</v>
      </c>
      <c r="C85" s="4" t="str">
        <f>" "</f>
        <v xml:space="preserve"> </v>
      </c>
    </row>
    <row r="86" spans="2:3" x14ac:dyDescent="0.2">
      <c r="B86" s="2" t="s">
        <v>387</v>
      </c>
      <c r="C86" s="181" t="s">
        <v>616</v>
      </c>
    </row>
    <row r="87" spans="2:3" x14ac:dyDescent="0.2">
      <c r="B87" s="2" t="s">
        <v>388</v>
      </c>
      <c r="C87" s="4" t="str">
        <f>" "</f>
        <v xml:space="preserve"> </v>
      </c>
    </row>
    <row r="90" spans="2:3" x14ac:dyDescent="0.2">
      <c r="B90" s="2" t="s">
        <v>389</v>
      </c>
      <c r="C90" s="4" t="str">
        <f>" "</f>
        <v xml:space="preserve"> </v>
      </c>
    </row>
    <row r="91" spans="2:3" x14ac:dyDescent="0.2">
      <c r="B91" s="2" t="s">
        <v>390</v>
      </c>
      <c r="C91" s="181" t="s">
        <v>557</v>
      </c>
    </row>
    <row r="92" spans="2:3" x14ac:dyDescent="0.2">
      <c r="B92" s="2" t="s">
        <v>391</v>
      </c>
      <c r="C92" s="4" t="str">
        <f>" "</f>
        <v xml:space="preserve"> </v>
      </c>
    </row>
    <row r="94" spans="2:3" x14ac:dyDescent="0.2">
      <c r="B94" s="2" t="s">
        <v>392</v>
      </c>
      <c r="C94" s="4" t="str">
        <f>" "</f>
        <v xml:space="preserve"> </v>
      </c>
    </row>
    <row r="95" spans="2:3" x14ac:dyDescent="0.2">
      <c r="B95" s="2" t="s">
        <v>393</v>
      </c>
      <c r="C95" s="181" t="s">
        <v>558</v>
      </c>
    </row>
    <row r="96" spans="2:3" x14ac:dyDescent="0.2">
      <c r="B96" s="2" t="s">
        <v>394</v>
      </c>
      <c r="C96" s="4" t="str">
        <f>" "</f>
        <v xml:space="preserve"> </v>
      </c>
    </row>
    <row r="98" spans="2:3" x14ac:dyDescent="0.2">
      <c r="B98" s="2" t="s">
        <v>395</v>
      </c>
      <c r="C98" s="4" t="str">
        <f t="shared" ref="C98:C99" si="17">" "</f>
        <v xml:space="preserve"> </v>
      </c>
    </row>
    <row r="99" spans="2:3" x14ac:dyDescent="0.2">
      <c r="B99" s="2" t="s">
        <v>396</v>
      </c>
      <c r="C99" s="4" t="str">
        <f t="shared" si="17"/>
        <v xml:space="preserve"> </v>
      </c>
    </row>
    <row r="100" spans="2:3" x14ac:dyDescent="0.2">
      <c r="B100" s="2" t="s">
        <v>397</v>
      </c>
      <c r="C100" s="181" t="s">
        <v>559</v>
      </c>
    </row>
    <row r="102" spans="2:3" x14ac:dyDescent="0.2">
      <c r="B102" s="2" t="s">
        <v>398</v>
      </c>
      <c r="C102" s="4" t="str">
        <f t="shared" ref="C102" si="18">" "</f>
        <v xml:space="preserve"> </v>
      </c>
    </row>
    <row r="103" spans="2:3" x14ac:dyDescent="0.2">
      <c r="B103" s="2" t="s">
        <v>399</v>
      </c>
      <c r="C103" s="181" t="s">
        <v>579</v>
      </c>
    </row>
    <row r="104" spans="2:3" x14ac:dyDescent="0.2">
      <c r="B104" s="2" t="s">
        <v>400</v>
      </c>
      <c r="C104" s="4" t="str">
        <f t="shared" ref="C104" si="19">" "</f>
        <v xml:space="preserve"> </v>
      </c>
    </row>
    <row r="106" spans="2:3" x14ac:dyDescent="0.2">
      <c r="B106" s="2" t="s">
        <v>401</v>
      </c>
      <c r="C106" s="4" t="str">
        <f t="shared" ref="C106" si="20">" "</f>
        <v xml:space="preserve"> </v>
      </c>
    </row>
    <row r="107" spans="2:3" x14ac:dyDescent="0.2">
      <c r="B107" s="2" t="s">
        <v>402</v>
      </c>
      <c r="C107" s="180" t="s">
        <v>580</v>
      </c>
    </row>
    <row r="108" spans="2:3" x14ac:dyDescent="0.2">
      <c r="B108" s="2" t="s">
        <v>403</v>
      </c>
      <c r="C108" s="4" t="s">
        <v>404</v>
      </c>
    </row>
    <row r="110" spans="2:3" x14ac:dyDescent="0.2">
      <c r="B110" s="2" t="s">
        <v>405</v>
      </c>
      <c r="C110" s="4" t="str">
        <f t="shared" ref="C110" si="21">" "</f>
        <v xml:space="preserve"> </v>
      </c>
    </row>
    <row r="111" spans="2:3" x14ac:dyDescent="0.2">
      <c r="B111" s="2" t="s">
        <v>406</v>
      </c>
      <c r="C111" s="4" t="s">
        <v>407</v>
      </c>
    </row>
    <row r="112" spans="2:3" x14ac:dyDescent="0.2">
      <c r="B112" s="2" t="s">
        <v>408</v>
      </c>
      <c r="C112" s="4"/>
    </row>
    <row r="114" spans="2:3" x14ac:dyDescent="0.2">
      <c r="B114" s="2" t="s">
        <v>409</v>
      </c>
      <c r="C114" s="4" t="str">
        <f t="shared" ref="C114:C115" si="22">" "</f>
        <v xml:space="preserve"> </v>
      </c>
    </row>
    <row r="115" spans="2:3" x14ac:dyDescent="0.2">
      <c r="B115" s="2" t="s">
        <v>410</v>
      </c>
      <c r="C115" s="4" t="str">
        <f t="shared" si="22"/>
        <v xml:space="preserve"> </v>
      </c>
    </row>
    <row r="116" spans="2:3" x14ac:dyDescent="0.2">
      <c r="B116" s="2" t="s">
        <v>411</v>
      </c>
      <c r="C116" s="6" t="s">
        <v>412</v>
      </c>
    </row>
    <row r="118" spans="2:3" x14ac:dyDescent="0.2">
      <c r="B118" s="2" t="s">
        <v>413</v>
      </c>
      <c r="C118" s="4" t="str">
        <f t="shared" ref="C118" si="23">" "</f>
        <v xml:space="preserve"> </v>
      </c>
    </row>
    <row r="119" spans="2:3" x14ac:dyDescent="0.2">
      <c r="B119" s="2" t="s">
        <v>414</v>
      </c>
      <c r="C119" s="4" t="s">
        <v>415</v>
      </c>
    </row>
    <row r="120" spans="2:3" x14ac:dyDescent="0.2">
      <c r="B120" s="2" t="s">
        <v>416</v>
      </c>
      <c r="C120" s="4" t="str">
        <f t="shared" ref="C120:C121" si="24">" "</f>
        <v xml:space="preserve"> </v>
      </c>
    </row>
    <row r="121" spans="2:3" x14ac:dyDescent="0.2">
      <c r="B121" s="4" t="s">
        <v>417</v>
      </c>
      <c r="C121" s="4" t="str">
        <f t="shared" si="24"/>
        <v xml:space="preserve"> </v>
      </c>
    </row>
    <row r="122" spans="2:3" x14ac:dyDescent="0.2">
      <c r="B122" s="3"/>
      <c r="C122" s="5"/>
    </row>
    <row r="124" spans="2:3" x14ac:dyDescent="0.2">
      <c r="B124" s="2" t="s">
        <v>418</v>
      </c>
      <c r="C124" s="4" t="str">
        <f t="shared" ref="C124" si="25">" "</f>
        <v xml:space="preserve"> </v>
      </c>
    </row>
    <row r="125" spans="2:3" x14ac:dyDescent="0.2">
      <c r="B125" s="2" t="s">
        <v>419</v>
      </c>
      <c r="C125" s="4" t="s">
        <v>420</v>
      </c>
    </row>
    <row r="126" spans="2:3" x14ac:dyDescent="0.2">
      <c r="B126" s="2" t="s">
        <v>421</v>
      </c>
      <c r="C126" s="4" t="str">
        <f t="shared" ref="C126:C135" si="26">" "</f>
        <v xml:space="preserve"> </v>
      </c>
    </row>
    <row r="127" spans="2:3" x14ac:dyDescent="0.2">
      <c r="B127" s="4" t="s">
        <v>422</v>
      </c>
      <c r="C127" s="4" t="str">
        <f t="shared" si="26"/>
        <v xml:space="preserve"> </v>
      </c>
    </row>
    <row r="129" spans="2:3" x14ac:dyDescent="0.2">
      <c r="B129" s="2" t="s">
        <v>423</v>
      </c>
      <c r="C129" s="4" t="str">
        <f t="shared" si="26"/>
        <v xml:space="preserve"> </v>
      </c>
    </row>
    <row r="130" spans="2:3" x14ac:dyDescent="0.2">
      <c r="B130" s="2" t="s">
        <v>424</v>
      </c>
      <c r="C130" s="4" t="s">
        <v>425</v>
      </c>
    </row>
    <row r="131" spans="2:3" x14ac:dyDescent="0.2">
      <c r="B131" s="2" t="s">
        <v>426</v>
      </c>
      <c r="C131" s="4" t="str">
        <f t="shared" si="26"/>
        <v xml:space="preserve"> </v>
      </c>
    </row>
    <row r="133" spans="2:3" x14ac:dyDescent="0.2">
      <c r="B133" s="2" t="s">
        <v>427</v>
      </c>
      <c r="C133" s="4" t="str">
        <f t="shared" si="26"/>
        <v xml:space="preserve"> </v>
      </c>
    </row>
    <row r="134" spans="2:3" x14ac:dyDescent="0.2">
      <c r="B134" s="2" t="s">
        <v>428</v>
      </c>
      <c r="C134" s="4" t="s">
        <v>429</v>
      </c>
    </row>
    <row r="135" spans="2:3" x14ac:dyDescent="0.2">
      <c r="B135" s="2" t="s">
        <v>430</v>
      </c>
      <c r="C135" s="4" t="str">
        <f t="shared" si="26"/>
        <v xml:space="preserve"> </v>
      </c>
    </row>
    <row r="138" spans="2:3" x14ac:dyDescent="0.2">
      <c r="B138" s="2" t="s">
        <v>431</v>
      </c>
      <c r="C138" s="4" t="str">
        <f t="shared" ref="C138" si="27">" "</f>
        <v xml:space="preserve"> </v>
      </c>
    </row>
    <row r="139" spans="2:3" x14ac:dyDescent="0.2">
      <c r="B139" s="2" t="s">
        <v>432</v>
      </c>
      <c r="C139" s="180" t="s">
        <v>592</v>
      </c>
    </row>
    <row r="140" spans="2:3" x14ac:dyDescent="0.2">
      <c r="B140" s="2" t="s">
        <v>433</v>
      </c>
      <c r="C140" s="4" t="str">
        <f t="shared" ref="C140" si="28">" "</f>
        <v xml:space="preserve"> </v>
      </c>
    </row>
    <row r="143" spans="2:3" x14ac:dyDescent="0.2">
      <c r="B143" s="2" t="s">
        <v>434</v>
      </c>
      <c r="C143" s="4" t="str">
        <f t="shared" ref="C143" si="29">" "</f>
        <v xml:space="preserve"> </v>
      </c>
    </row>
    <row r="144" spans="2:3" x14ac:dyDescent="0.2">
      <c r="B144" s="2" t="s">
        <v>435</v>
      </c>
      <c r="C144" s="4" t="s">
        <v>436</v>
      </c>
    </row>
    <row r="145" spans="2:3" x14ac:dyDescent="0.2">
      <c r="B145" s="2" t="s">
        <v>437</v>
      </c>
      <c r="C145" s="4" t="str">
        <f t="shared" ref="C145" si="30">" "</f>
        <v xml:space="preserve"> </v>
      </c>
    </row>
    <row r="148" spans="2:3" x14ac:dyDescent="0.2">
      <c r="B148" s="2" t="s">
        <v>438</v>
      </c>
      <c r="C148" s="4" t="str">
        <f t="shared" ref="C148" si="31">" "</f>
        <v xml:space="preserve"> </v>
      </c>
    </row>
    <row r="149" spans="2:3" x14ac:dyDescent="0.2">
      <c r="B149" s="2" t="s">
        <v>439</v>
      </c>
      <c r="C149" s="181" t="s">
        <v>607</v>
      </c>
    </row>
    <row r="150" spans="2:3" x14ac:dyDescent="0.2">
      <c r="B150" s="2" t="s">
        <v>440</v>
      </c>
      <c r="C150" s="4" t="str">
        <f t="shared" ref="C150" si="32">" "</f>
        <v xml:space="preserve"> </v>
      </c>
    </row>
    <row r="153" spans="2:3" x14ac:dyDescent="0.2">
      <c r="B153" s="2" t="s">
        <v>441</v>
      </c>
      <c r="C153" s="4" t="str">
        <f t="shared" ref="C153" si="33">" "</f>
        <v xml:space="preserve"> </v>
      </c>
    </row>
    <row r="154" spans="2:3" x14ac:dyDescent="0.2">
      <c r="B154" s="2" t="s">
        <v>442</v>
      </c>
      <c r="C154" s="6" t="s">
        <v>443</v>
      </c>
    </row>
    <row r="155" spans="2:3" x14ac:dyDescent="0.2">
      <c r="B155" s="2" t="s">
        <v>444</v>
      </c>
      <c r="C155" s="4" t="str">
        <f t="shared" ref="C155" si="34">" "</f>
        <v xml:space="preserve"> </v>
      </c>
    </row>
    <row r="158" spans="2:3" x14ac:dyDescent="0.2">
      <c r="B158" s="2" t="s">
        <v>445</v>
      </c>
      <c r="C158" s="4" t="str">
        <f t="shared" ref="C158" si="35">" "</f>
        <v xml:space="preserve"> </v>
      </c>
    </row>
    <row r="159" spans="2:3" x14ac:dyDescent="0.2">
      <c r="B159" s="2" t="s">
        <v>446</v>
      </c>
      <c r="C159" t="s">
        <v>447</v>
      </c>
    </row>
    <row r="160" spans="2:3" x14ac:dyDescent="0.2">
      <c r="B160" s="2" t="s">
        <v>448</v>
      </c>
      <c r="C160" s="4" t="str">
        <f t="shared" ref="C160" si="36">" "</f>
        <v xml:space="preserve"> </v>
      </c>
    </row>
    <row r="162" spans="2:3" x14ac:dyDescent="0.2">
      <c r="B162" s="2" t="s">
        <v>449</v>
      </c>
      <c r="C162" s="4" t="str">
        <f t="shared" ref="C162" si="37">" "</f>
        <v xml:space="preserve"> </v>
      </c>
    </row>
    <row r="163" spans="2:3" x14ac:dyDescent="0.2">
      <c r="B163" s="2" t="s">
        <v>450</v>
      </c>
      <c r="C163" t="s">
        <v>451</v>
      </c>
    </row>
    <row r="164" spans="2:3" x14ac:dyDescent="0.2">
      <c r="B164" s="2" t="s">
        <v>452</v>
      </c>
      <c r="C164" s="4" t="str">
        <f t="shared" ref="C164" si="38">" "</f>
        <v xml:space="preserve"> </v>
      </c>
    </row>
    <row r="167" spans="2:3" x14ac:dyDescent="0.2">
      <c r="B167" s="2" t="s">
        <v>453</v>
      </c>
      <c r="C167" s="4" t="str">
        <f t="shared" ref="C167" si="39">" "</f>
        <v xml:space="preserve"> </v>
      </c>
    </row>
    <row r="168" spans="2:3" x14ac:dyDescent="0.2">
      <c r="B168" s="2" t="s">
        <v>454</v>
      </c>
      <c r="C168" t="s">
        <v>455</v>
      </c>
    </row>
    <row r="169" spans="2:3" x14ac:dyDescent="0.2">
      <c r="B169" s="2" t="s">
        <v>456</v>
      </c>
      <c r="C169" t="s">
        <v>457</v>
      </c>
    </row>
    <row r="172" spans="2:3" x14ac:dyDescent="0.2">
      <c r="B172" s="2" t="s">
        <v>458</v>
      </c>
      <c r="C172" s="4" t="str">
        <f t="shared" ref="C172" si="40">" "</f>
        <v xml:space="preserve"> </v>
      </c>
    </row>
    <row r="173" spans="2:3" x14ac:dyDescent="0.2">
      <c r="B173" s="2" t="s">
        <v>459</v>
      </c>
      <c r="C173" s="179" t="s">
        <v>619</v>
      </c>
    </row>
    <row r="174" spans="2:3" x14ac:dyDescent="0.2">
      <c r="B174" s="2" t="s">
        <v>460</v>
      </c>
      <c r="C174" s="4" t="str">
        <f t="shared" ref="C174" si="41">" "</f>
        <v xml:space="preserve"> </v>
      </c>
    </row>
    <row r="177" spans="2:3" x14ac:dyDescent="0.2">
      <c r="B177" s="2" t="s">
        <v>461</v>
      </c>
      <c r="C177" s="4" t="str">
        <f t="shared" ref="C177" si="42">" "</f>
        <v xml:space="preserve"> </v>
      </c>
    </row>
    <row r="178" spans="2:3" x14ac:dyDescent="0.2">
      <c r="B178" s="2" t="s">
        <v>462</v>
      </c>
      <c r="C178" t="s">
        <v>463</v>
      </c>
    </row>
    <row r="179" spans="2:3" x14ac:dyDescent="0.2">
      <c r="B179" s="2" t="s">
        <v>464</v>
      </c>
      <c r="C179" s="4" t="str">
        <f t="shared" ref="C179" si="43">" "</f>
        <v xml:space="preserve"> </v>
      </c>
    </row>
    <row r="181" spans="2:3" x14ac:dyDescent="0.2">
      <c r="B181" s="2" t="s">
        <v>465</v>
      </c>
      <c r="C181" s="4" t="str">
        <f t="shared" ref="C181" si="44">" "</f>
        <v xml:space="preserve"> </v>
      </c>
    </row>
    <row r="182" spans="2:3" x14ac:dyDescent="0.2">
      <c r="B182" s="2" t="s">
        <v>466</v>
      </c>
      <c r="C182" t="s">
        <v>467</v>
      </c>
    </row>
    <row r="183" spans="2:3" x14ac:dyDescent="0.2">
      <c r="B183" s="2" t="s">
        <v>468</v>
      </c>
      <c r="C183" s="4" t="str">
        <f t="shared" ref="C183" si="45">" "</f>
        <v xml:space="preserve"> </v>
      </c>
    </row>
    <row r="186" spans="2:3" x14ac:dyDescent="0.2">
      <c r="B186" s="2" t="s">
        <v>469</v>
      </c>
      <c r="C186" s="4" t="str">
        <f t="shared" ref="C186" si="46">" "</f>
        <v xml:space="preserve"> </v>
      </c>
    </row>
    <row r="187" spans="2:3" x14ac:dyDescent="0.2">
      <c r="B187" s="2" t="s">
        <v>470</v>
      </c>
      <c r="C187" t="s">
        <v>471</v>
      </c>
    </row>
    <row r="188" spans="2:3" x14ac:dyDescent="0.2">
      <c r="B188" s="2" t="s">
        <v>472</v>
      </c>
      <c r="C188" s="4" t="str">
        <f t="shared" ref="C188" si="47">" "</f>
        <v xml:space="preserve"> </v>
      </c>
    </row>
    <row r="191" spans="2:3" x14ac:dyDescent="0.2">
      <c r="B191" s="2" t="s">
        <v>473</v>
      </c>
      <c r="C191" s="4" t="str">
        <f t="shared" ref="C191" si="48">" "</f>
        <v xml:space="preserve"> </v>
      </c>
    </row>
    <row r="192" spans="2:3" x14ac:dyDescent="0.2">
      <c r="B192" s="2" t="s">
        <v>474</v>
      </c>
      <c r="C192" s="181" t="s">
        <v>611</v>
      </c>
    </row>
    <row r="193" spans="2:3" x14ac:dyDescent="0.2">
      <c r="B193" s="2" t="s">
        <v>475</v>
      </c>
      <c r="C193" t="s">
        <v>476</v>
      </c>
    </row>
    <row r="196" spans="2:3" x14ac:dyDescent="0.2">
      <c r="B196" s="2" t="s">
        <v>477</v>
      </c>
      <c r="C196" s="4" t="str">
        <f t="shared" ref="C196" si="49">" "</f>
        <v xml:space="preserve"> </v>
      </c>
    </row>
    <row r="197" spans="2:3" x14ac:dyDescent="0.2">
      <c r="B197" s="2" t="s">
        <v>478</v>
      </c>
      <c r="C197" s="179" t="s">
        <v>615</v>
      </c>
    </row>
    <row r="198" spans="2:3" x14ac:dyDescent="0.2">
      <c r="B198" s="2" t="s">
        <v>479</v>
      </c>
      <c r="C198" s="4" t="str">
        <f t="shared" ref="C198" si="50">" "</f>
        <v xml:space="preserve"> </v>
      </c>
    </row>
    <row r="200" spans="2:3" x14ac:dyDescent="0.2">
      <c r="B200" s="2" t="s">
        <v>480</v>
      </c>
      <c r="C200" s="4" t="str">
        <f t="shared" ref="C200" si="51">" "</f>
        <v xml:space="preserve"> </v>
      </c>
    </row>
    <row r="201" spans="2:3" x14ac:dyDescent="0.2">
      <c r="B201" s="2" t="s">
        <v>481</v>
      </c>
      <c r="C201" t="s">
        <v>482</v>
      </c>
    </row>
    <row r="202" spans="2:3" x14ac:dyDescent="0.2">
      <c r="B202" s="2" t="s">
        <v>483</v>
      </c>
      <c r="C202" s="4" t="str">
        <f t="shared" ref="C202" si="52">" "</f>
        <v xml:space="preserve"> </v>
      </c>
    </row>
    <row r="205" spans="2:3" x14ac:dyDescent="0.2">
      <c r="B205" s="2" t="s">
        <v>484</v>
      </c>
      <c r="C205" s="4" t="str">
        <f t="shared" ref="C205" si="53">" "</f>
        <v xml:space="preserve"> </v>
      </c>
    </row>
    <row r="206" spans="2:3" x14ac:dyDescent="0.2">
      <c r="B206" s="2" t="s">
        <v>485</v>
      </c>
      <c r="C206" t="s">
        <v>486</v>
      </c>
    </row>
    <row r="207" spans="2:3" x14ac:dyDescent="0.2">
      <c r="B207" s="2" t="s">
        <v>487</v>
      </c>
      <c r="C207" s="4" t="str">
        <f t="shared" ref="C207" si="54">" "</f>
        <v xml:space="preserve"> </v>
      </c>
    </row>
    <row r="209" spans="2:3" x14ac:dyDescent="0.2">
      <c r="B209" s="2" t="s">
        <v>488</v>
      </c>
      <c r="C209" s="4" t="str">
        <f t="shared" ref="C209" si="55">" "</f>
        <v xml:space="preserve"> </v>
      </c>
    </row>
    <row r="210" spans="2:3" x14ac:dyDescent="0.2">
      <c r="B210" s="2" t="s">
        <v>489</v>
      </c>
      <c r="C210" t="s">
        <v>490</v>
      </c>
    </row>
    <row r="211" spans="2:3" x14ac:dyDescent="0.2">
      <c r="B211" s="2" t="s">
        <v>491</v>
      </c>
      <c r="C211" s="4" t="str">
        <f t="shared" ref="C211" si="56">" "</f>
        <v xml:space="preserve"> </v>
      </c>
    </row>
    <row r="214" spans="2:3" x14ac:dyDescent="0.2">
      <c r="B214" s="2" t="s">
        <v>492</v>
      </c>
      <c r="C214" s="4" t="str">
        <f t="shared" ref="C214" si="57">" "</f>
        <v xml:space="preserve"> </v>
      </c>
    </row>
    <row r="215" spans="2:3" x14ac:dyDescent="0.2">
      <c r="B215" s="2" t="s">
        <v>493</v>
      </c>
      <c r="C215" t="s">
        <v>494</v>
      </c>
    </row>
    <row r="216" spans="2:3" x14ac:dyDescent="0.2">
      <c r="B216" s="2" t="s">
        <v>495</v>
      </c>
      <c r="C216" s="4" t="str">
        <f t="shared" ref="C216" si="58">" "</f>
        <v xml:space="preserve"> </v>
      </c>
    </row>
    <row r="218" spans="2:3" x14ac:dyDescent="0.2">
      <c r="B218" s="2" t="s">
        <v>496</v>
      </c>
      <c r="C218" s="4" t="str">
        <f t="shared" ref="C218:C220" si="59">" "</f>
        <v xml:space="preserve"> </v>
      </c>
    </row>
    <row r="219" spans="2:3" x14ac:dyDescent="0.2">
      <c r="B219" s="2" t="s">
        <v>497</v>
      </c>
      <c r="C219" s="179" t="s">
        <v>560</v>
      </c>
    </row>
    <row r="220" spans="2:3" x14ac:dyDescent="0.2">
      <c r="B220" s="2" t="s">
        <v>498</v>
      </c>
      <c r="C220" s="4" t="str">
        <f t="shared" si="59"/>
        <v xml:space="preserve"> </v>
      </c>
    </row>
  </sheetData>
  <sortState xmlns:xlrd2="http://schemas.microsoft.com/office/spreadsheetml/2017/richdata2" ref="M6:P12">
    <sortCondition ref="P6:P12"/>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
  <sheetViews>
    <sheetView workbookViewId="0">
      <selection activeCell="E19" sqref="E19"/>
    </sheetView>
  </sheetViews>
  <sheetFormatPr baseColWidth="10" defaultColWidth="8.83203125" defaultRowHeight="15" x14ac:dyDescent="0.2"/>
  <cols>
    <col min="2" max="2" width="10.5" bestFit="1" customWidth="1"/>
    <col min="3" max="3" width="10.33203125" bestFit="1" customWidth="1"/>
    <col min="4" max="4" width="19.5" bestFit="1" customWidth="1"/>
    <col min="5" max="5" width="10.5" customWidth="1"/>
    <col min="6" max="6" width="16.33203125" bestFit="1" customWidth="1"/>
  </cols>
  <sheetData>
    <row r="1" spans="1:6" x14ac:dyDescent="0.2">
      <c r="A1" s="1" t="s">
        <v>499</v>
      </c>
    </row>
    <row r="2" spans="1:6" x14ac:dyDescent="0.2">
      <c r="A2" t="s">
        <v>500</v>
      </c>
      <c r="B2" s="179" t="s">
        <v>528</v>
      </c>
      <c r="C2" t="s">
        <v>501</v>
      </c>
      <c r="D2" t="s">
        <v>502</v>
      </c>
      <c r="E2" t="s">
        <v>503</v>
      </c>
      <c r="F2" t="s">
        <v>504</v>
      </c>
    </row>
    <row r="3" spans="1:6" x14ac:dyDescent="0.2">
      <c r="A3" t="s">
        <v>505</v>
      </c>
      <c r="B3" t="s">
        <v>506</v>
      </c>
      <c r="C3" t="s">
        <v>507</v>
      </c>
      <c r="D3" t="s">
        <v>508</v>
      </c>
      <c r="E3" t="s">
        <v>509</v>
      </c>
      <c r="F3" t="s">
        <v>510</v>
      </c>
    </row>
    <row r="4" spans="1:6" x14ac:dyDescent="0.2">
      <c r="B4" t="s">
        <v>511</v>
      </c>
      <c r="C4" t="s">
        <v>512</v>
      </c>
      <c r="D4" t="s">
        <v>513</v>
      </c>
      <c r="E4" s="179" t="s">
        <v>585</v>
      </c>
      <c r="F4" t="s">
        <v>514</v>
      </c>
    </row>
    <row r="5" spans="1:6" x14ac:dyDescent="0.2">
      <c r="B5" t="s">
        <v>515</v>
      </c>
      <c r="C5" t="s">
        <v>516</v>
      </c>
      <c r="D5" t="s">
        <v>517</v>
      </c>
      <c r="E5" t="s">
        <v>586</v>
      </c>
      <c r="F5" t="s">
        <v>518</v>
      </c>
    </row>
    <row r="6" spans="1:6" x14ac:dyDescent="0.2">
      <c r="C6" t="s">
        <v>519</v>
      </c>
      <c r="D6" t="s">
        <v>520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P350"/>
  <sheetViews>
    <sheetView tabSelected="1" view="pageBreakPreview" topLeftCell="B1" zoomScaleNormal="90" zoomScaleSheetLayoutView="100" workbookViewId="0">
      <selection activeCell="B6" sqref="B6"/>
    </sheetView>
  </sheetViews>
  <sheetFormatPr baseColWidth="10" defaultColWidth="9.1640625" defaultRowHeight="15" x14ac:dyDescent="0.2"/>
  <cols>
    <col min="1" max="1" width="0" style="213" hidden="1" customWidth="1"/>
    <col min="2" max="2" width="66.6640625" style="214" customWidth="1"/>
    <col min="3" max="3" width="20.1640625" style="218" customWidth="1"/>
    <col min="4" max="4" width="32.1640625" style="219" customWidth="1"/>
    <col min="5" max="5" width="53.6640625" style="214" customWidth="1"/>
    <col min="6" max="16384" width="9.1640625" style="215"/>
  </cols>
  <sheetData>
    <row r="1" spans="1:12" ht="15" customHeight="1" x14ac:dyDescent="0.2">
      <c r="B1" s="217" t="s">
        <v>530</v>
      </c>
      <c r="C1" s="293"/>
      <c r="D1" s="293"/>
      <c r="I1" s="216"/>
    </row>
    <row r="2" spans="1:12" ht="15" customHeight="1" x14ac:dyDescent="0.2">
      <c r="B2" s="217" t="s">
        <v>534</v>
      </c>
      <c r="C2" s="293"/>
      <c r="D2" s="293"/>
    </row>
    <row r="3" spans="1:12" ht="16" x14ac:dyDescent="0.2">
      <c r="B3" s="217" t="s">
        <v>531</v>
      </c>
      <c r="C3" s="294"/>
      <c r="D3" s="295"/>
      <c r="L3" s="216"/>
    </row>
    <row r="4" spans="1:12" ht="16" x14ac:dyDescent="0.2">
      <c r="B4" s="217" t="s">
        <v>532</v>
      </c>
      <c r="C4" s="294"/>
      <c r="D4" s="295"/>
    </row>
    <row r="5" spans="1:12" ht="32" x14ac:dyDescent="0.2">
      <c r="B5" s="296" t="s">
        <v>743</v>
      </c>
    </row>
    <row r="6" spans="1:12" ht="32" x14ac:dyDescent="0.2">
      <c r="A6" s="213">
        <v>2.12</v>
      </c>
      <c r="B6" s="221" t="s">
        <v>533</v>
      </c>
      <c r="C6" s="222"/>
    </row>
    <row r="7" spans="1:12" x14ac:dyDescent="0.2">
      <c r="B7" s="223"/>
    </row>
    <row r="8" spans="1:12" ht="64" x14ac:dyDescent="0.2">
      <c r="B8" s="224" t="s">
        <v>535</v>
      </c>
      <c r="C8" s="222"/>
    </row>
    <row r="9" spans="1:12" ht="96" x14ac:dyDescent="0.2">
      <c r="B9" s="224" t="s">
        <v>536</v>
      </c>
      <c r="C9" s="222"/>
    </row>
    <row r="10" spans="1:12" ht="80" x14ac:dyDescent="0.2">
      <c r="B10" s="224" t="s">
        <v>651</v>
      </c>
      <c r="C10" s="222"/>
    </row>
    <row r="11" spans="1:12" x14ac:dyDescent="0.2">
      <c r="B11" s="223"/>
    </row>
    <row r="12" spans="1:12" ht="48" x14ac:dyDescent="0.2">
      <c r="A12" s="213">
        <v>2.1</v>
      </c>
      <c r="B12" s="221" t="s">
        <v>537</v>
      </c>
      <c r="C12" s="225">
        <f>C24</f>
        <v>0</v>
      </c>
    </row>
    <row r="13" spans="1:12" ht="16" thickBot="1" x14ac:dyDescent="0.25">
      <c r="B13" s="223"/>
    </row>
    <row r="14" spans="1:12" ht="33" thickBot="1" x14ac:dyDescent="0.25">
      <c r="B14" s="226" t="s">
        <v>652</v>
      </c>
      <c r="C14" s="227" t="s">
        <v>653</v>
      </c>
      <c r="D14" s="227" t="s">
        <v>654</v>
      </c>
    </row>
    <row r="15" spans="1:12" x14ac:dyDescent="0.2">
      <c r="B15" s="228">
        <v>1</v>
      </c>
      <c r="C15" s="229"/>
      <c r="D15" s="229"/>
    </row>
    <row r="16" spans="1:12" x14ac:dyDescent="0.2">
      <c r="B16" s="228"/>
      <c r="C16" s="230"/>
      <c r="D16" s="230"/>
    </row>
    <row r="17" spans="2:5" x14ac:dyDescent="0.2">
      <c r="B17" s="228">
        <v>2</v>
      </c>
      <c r="C17" s="229"/>
      <c r="D17" s="229"/>
    </row>
    <row r="18" spans="2:5" x14ac:dyDescent="0.2">
      <c r="B18" s="228"/>
      <c r="C18" s="230"/>
      <c r="D18" s="230"/>
    </row>
    <row r="19" spans="2:5" x14ac:dyDescent="0.2">
      <c r="B19" s="228">
        <v>3</v>
      </c>
      <c r="C19" s="229"/>
      <c r="D19" s="229"/>
    </row>
    <row r="20" spans="2:5" x14ac:dyDescent="0.2">
      <c r="B20" s="228"/>
      <c r="C20" s="230"/>
      <c r="D20" s="230"/>
    </row>
    <row r="21" spans="2:5" x14ac:dyDescent="0.2">
      <c r="B21" s="228">
        <v>4</v>
      </c>
      <c r="C21" s="229"/>
      <c r="D21" s="229"/>
    </row>
    <row r="22" spans="2:5" x14ac:dyDescent="0.2">
      <c r="B22" s="228"/>
      <c r="C22" s="230"/>
      <c r="D22" s="230"/>
    </row>
    <row r="23" spans="2:5" ht="16" thickBot="1" x14ac:dyDescent="0.25">
      <c r="B23" s="231">
        <v>5</v>
      </c>
      <c r="C23" s="232"/>
      <c r="D23" s="232"/>
    </row>
    <row r="24" spans="2:5" ht="33.75" customHeight="1" thickBot="1" x14ac:dyDescent="0.25">
      <c r="B24" s="233" t="s">
        <v>655</v>
      </c>
      <c r="C24" s="234">
        <f>SUM(C15:C23)</f>
        <v>0</v>
      </c>
    </row>
    <row r="25" spans="2:5" x14ac:dyDescent="0.2">
      <c r="B25" s="220"/>
    </row>
    <row r="26" spans="2:5" ht="128" hidden="1" x14ac:dyDescent="0.2">
      <c r="B26" s="220" t="s">
        <v>656</v>
      </c>
    </row>
    <row r="27" spans="2:5" ht="16" thickBot="1" x14ac:dyDescent="0.25">
      <c r="B27" s="220"/>
    </row>
    <row r="28" spans="2:5" ht="26" customHeight="1" x14ac:dyDescent="0.2">
      <c r="B28" s="235" t="s">
        <v>539</v>
      </c>
      <c r="C28" s="236"/>
      <c r="D28" s="237"/>
      <c r="E28" s="238"/>
    </row>
    <row r="29" spans="2:5" ht="16" x14ac:dyDescent="0.2">
      <c r="B29" s="239" t="s">
        <v>657</v>
      </c>
      <c r="C29" s="240"/>
      <c r="D29" s="241"/>
      <c r="E29" s="242"/>
    </row>
    <row r="30" spans="2:5" ht="16" x14ac:dyDescent="0.2">
      <c r="B30" s="243" t="s">
        <v>538</v>
      </c>
      <c r="C30" s="240"/>
      <c r="D30" s="241"/>
      <c r="E30" s="242"/>
    </row>
    <row r="31" spans="2:5" ht="16" x14ac:dyDescent="0.2">
      <c r="B31" s="243" t="s">
        <v>540</v>
      </c>
      <c r="C31" s="240"/>
      <c r="D31" s="241"/>
      <c r="E31" s="242"/>
    </row>
    <row r="32" spans="2:5" x14ac:dyDescent="0.2">
      <c r="B32" s="239"/>
      <c r="C32" s="240"/>
      <c r="D32" s="241"/>
      <c r="E32" s="242"/>
    </row>
    <row r="33" spans="1:6" ht="32" x14ac:dyDescent="0.2">
      <c r="A33" s="213">
        <v>5</v>
      </c>
      <c r="B33" s="244" t="s">
        <v>541</v>
      </c>
      <c r="C33" s="222"/>
      <c r="D33" s="241" t="str">
        <f>IF(C33="Yes","Please explain.","")</f>
        <v/>
      </c>
      <c r="E33" s="245"/>
    </row>
    <row r="34" spans="1:6" x14ac:dyDescent="0.2">
      <c r="B34" s="246"/>
      <c r="C34" s="240"/>
      <c r="D34" s="241"/>
      <c r="E34" s="242"/>
    </row>
    <row r="35" spans="1:6" ht="32" x14ac:dyDescent="0.2">
      <c r="A35" s="213">
        <v>5.2</v>
      </c>
      <c r="B35" s="247" t="s">
        <v>542</v>
      </c>
      <c r="C35" s="240"/>
      <c r="D35" s="241"/>
      <c r="E35" s="242"/>
    </row>
    <row r="36" spans="1:6" ht="16" thickBot="1" x14ac:dyDescent="0.25">
      <c r="B36" s="248"/>
      <c r="C36" s="249"/>
      <c r="D36" s="250"/>
      <c r="E36" s="251"/>
    </row>
    <row r="37" spans="1:6" ht="16" x14ac:dyDescent="0.2">
      <c r="B37" s="235" t="s">
        <v>658</v>
      </c>
      <c r="C37" s="236"/>
      <c r="D37" s="237"/>
      <c r="E37" s="238"/>
    </row>
    <row r="38" spans="1:6" ht="16" x14ac:dyDescent="0.2">
      <c r="B38" s="239" t="s">
        <v>659</v>
      </c>
      <c r="C38" s="240"/>
      <c r="D38" s="241"/>
      <c r="E38" s="242"/>
    </row>
    <row r="39" spans="1:6" ht="16" x14ac:dyDescent="0.2">
      <c r="B39" s="243" t="s">
        <v>538</v>
      </c>
      <c r="C39" s="240"/>
      <c r="D39" s="241"/>
      <c r="E39" s="242"/>
    </row>
    <row r="40" spans="1:6" ht="16" x14ac:dyDescent="0.2">
      <c r="B40" s="243" t="s">
        <v>540</v>
      </c>
      <c r="C40" s="240"/>
      <c r="D40" s="241"/>
      <c r="E40" s="252"/>
    </row>
    <row r="41" spans="1:6" x14ac:dyDescent="0.2">
      <c r="B41" s="244"/>
      <c r="C41" s="240"/>
      <c r="D41" s="241"/>
      <c r="E41" s="252"/>
    </row>
    <row r="42" spans="1:6" ht="16" x14ac:dyDescent="0.2">
      <c r="A42" s="213">
        <v>1.2</v>
      </c>
      <c r="B42" s="246" t="s">
        <v>741</v>
      </c>
      <c r="C42" s="222"/>
      <c r="D42" s="241"/>
      <c r="E42" s="245"/>
    </row>
    <row r="43" spans="1:6" ht="12.75" customHeight="1" x14ac:dyDescent="0.2">
      <c r="B43" s="246"/>
      <c r="C43" s="241"/>
      <c r="D43" s="241"/>
      <c r="E43" s="242"/>
    </row>
    <row r="44" spans="1:6" ht="16" x14ac:dyDescent="0.2">
      <c r="B44" s="246" t="s">
        <v>660</v>
      </c>
      <c r="C44" s="222"/>
      <c r="D44" s="241"/>
      <c r="E44" s="245"/>
    </row>
    <row r="45" spans="1:6" ht="16" x14ac:dyDescent="0.2">
      <c r="B45" s="246" t="s">
        <v>549</v>
      </c>
      <c r="C45" s="241"/>
      <c r="D45" s="241"/>
      <c r="E45" s="242"/>
    </row>
    <row r="46" spans="1:6" ht="11.25" customHeight="1" x14ac:dyDescent="0.2">
      <c r="B46" s="253"/>
      <c r="C46" s="240"/>
      <c r="D46" s="241"/>
      <c r="E46" s="242"/>
    </row>
    <row r="47" spans="1:6" ht="57" customHeight="1" x14ac:dyDescent="0.2">
      <c r="A47" s="213">
        <v>1.4</v>
      </c>
      <c r="B47" s="246" t="s">
        <v>550</v>
      </c>
      <c r="C47" s="222"/>
      <c r="D47" s="241" t="e">
        <f>VLOOKUP(C47,VLOOK!B58:C60,2,FALSE)</f>
        <v>#N/A</v>
      </c>
      <c r="E47" s="245"/>
      <c r="F47" s="254"/>
    </row>
    <row r="48" spans="1:6" ht="16" x14ac:dyDescent="0.2">
      <c r="B48" s="255"/>
      <c r="C48" s="240"/>
      <c r="D48" s="256" t="s">
        <v>661</v>
      </c>
      <c r="E48" s="242"/>
    </row>
    <row r="49" spans="1:10" ht="84" customHeight="1" x14ac:dyDescent="0.2">
      <c r="A49" s="213">
        <v>1</v>
      </c>
      <c r="B49" s="246" t="s">
        <v>553</v>
      </c>
      <c r="C49" s="222"/>
      <c r="D49" s="241" t="e">
        <f>VLOOKUP(C49,VLOOK!B62:C64,2,FALSE)</f>
        <v>#N/A</v>
      </c>
      <c r="E49" s="245"/>
      <c r="G49" s="254"/>
      <c r="H49" s="254"/>
    </row>
    <row r="50" spans="1:10" ht="16" thickBot="1" x14ac:dyDescent="0.25">
      <c r="B50" s="248"/>
      <c r="C50" s="249"/>
      <c r="D50" s="250"/>
      <c r="E50" s="251"/>
    </row>
    <row r="51" spans="1:10" ht="16" x14ac:dyDescent="0.2">
      <c r="B51" s="235" t="s">
        <v>662</v>
      </c>
      <c r="C51" s="236"/>
      <c r="D51" s="237"/>
      <c r="E51" s="238"/>
    </row>
    <row r="52" spans="1:10" ht="16" x14ac:dyDescent="0.2">
      <c r="B52" s="239" t="s">
        <v>663</v>
      </c>
      <c r="C52" s="240"/>
      <c r="D52" s="241"/>
      <c r="E52" s="242"/>
    </row>
    <row r="53" spans="1:10" ht="16" x14ac:dyDescent="0.2">
      <c r="B53" s="243" t="s">
        <v>538</v>
      </c>
      <c r="C53" s="240"/>
      <c r="D53" s="241"/>
      <c r="E53" s="242"/>
    </row>
    <row r="54" spans="1:10" x14ac:dyDescent="0.2">
      <c r="B54" s="257" t="s">
        <v>540</v>
      </c>
      <c r="C54" s="240"/>
      <c r="D54" s="241"/>
      <c r="E54" s="242"/>
    </row>
    <row r="55" spans="1:10" x14ac:dyDescent="0.2">
      <c r="B55" s="239"/>
      <c r="C55" s="240"/>
      <c r="D55" s="241"/>
      <c r="E55" s="242"/>
    </row>
    <row r="56" spans="1:10" ht="37.25" customHeight="1" x14ac:dyDescent="0.2">
      <c r="A56" s="213">
        <v>2.12</v>
      </c>
      <c r="B56" s="246" t="s">
        <v>554</v>
      </c>
      <c r="C56" s="222"/>
      <c r="D56" s="241" t="e">
        <f>VLOOKUP(C56,VLOOK!B66:C68,2,FALSE)</f>
        <v>#N/A</v>
      </c>
      <c r="E56" s="245"/>
      <c r="I56" s="258"/>
      <c r="J56" s="258"/>
    </row>
    <row r="57" spans="1:10" x14ac:dyDescent="0.2">
      <c r="B57" s="244"/>
      <c r="C57" s="240"/>
      <c r="D57" s="241"/>
      <c r="E57" s="242"/>
    </row>
    <row r="58" spans="1:10" ht="75.5" customHeight="1" x14ac:dyDescent="0.2">
      <c r="A58" s="213">
        <v>2.12</v>
      </c>
      <c r="B58" s="246" t="s">
        <v>742</v>
      </c>
      <c r="C58" s="222"/>
      <c r="D58" s="241" t="e">
        <f>VLOOKUP(C58,VLOOK!B218:C220,2,FALSE)</f>
        <v>#N/A</v>
      </c>
      <c r="E58" s="245"/>
      <c r="G58" s="254"/>
      <c r="H58" s="254"/>
    </row>
    <row r="59" spans="1:10" x14ac:dyDescent="0.2">
      <c r="B59" s="255" t="s">
        <v>664</v>
      </c>
      <c r="C59" s="240"/>
      <c r="D59" s="241"/>
      <c r="E59" s="242"/>
    </row>
    <row r="60" spans="1:10" x14ac:dyDescent="0.2">
      <c r="B60" s="246"/>
      <c r="C60" s="240"/>
      <c r="D60" s="241"/>
      <c r="E60" s="242"/>
    </row>
    <row r="61" spans="1:10" ht="32" x14ac:dyDescent="0.2">
      <c r="A61" s="213">
        <v>2.12</v>
      </c>
      <c r="B61" s="246" t="s">
        <v>561</v>
      </c>
      <c r="C61" s="222"/>
      <c r="D61" s="241"/>
      <c r="E61" s="245"/>
    </row>
    <row r="62" spans="1:10" x14ac:dyDescent="0.2">
      <c r="B62" s="246"/>
      <c r="C62" s="240"/>
      <c r="D62" s="241"/>
      <c r="E62" s="242"/>
    </row>
    <row r="63" spans="1:10" ht="32" x14ac:dyDescent="0.2">
      <c r="A63" s="213">
        <v>2.12</v>
      </c>
      <c r="B63" s="246" t="s">
        <v>665</v>
      </c>
      <c r="C63" s="222"/>
      <c r="D63" s="241"/>
      <c r="E63" s="245"/>
      <c r="G63" s="258"/>
      <c r="H63" s="258"/>
    </row>
    <row r="64" spans="1:10" x14ac:dyDescent="0.2">
      <c r="B64" s="244"/>
      <c r="C64" s="240"/>
      <c r="D64" s="241"/>
      <c r="E64" s="242"/>
    </row>
    <row r="65" spans="1:9" ht="32" x14ac:dyDescent="0.2">
      <c r="A65" s="213">
        <v>2.5</v>
      </c>
      <c r="B65" s="246" t="s">
        <v>562</v>
      </c>
      <c r="C65" s="222"/>
      <c r="D65" s="241"/>
      <c r="E65" s="245"/>
    </row>
    <row r="66" spans="1:9" x14ac:dyDescent="0.2">
      <c r="B66" s="244"/>
      <c r="C66" s="240"/>
      <c r="D66" s="241"/>
      <c r="E66" s="242"/>
    </row>
    <row r="67" spans="1:9" ht="32" x14ac:dyDescent="0.2">
      <c r="A67" s="213">
        <v>1.4</v>
      </c>
      <c r="B67" s="246" t="s">
        <v>563</v>
      </c>
      <c r="C67" s="222"/>
      <c r="D67" s="241"/>
      <c r="E67" s="245"/>
    </row>
    <row r="68" spans="1:9" ht="16" thickBot="1" x14ac:dyDescent="0.25">
      <c r="B68" s="248"/>
      <c r="C68" s="249"/>
      <c r="D68" s="250"/>
      <c r="E68" s="251"/>
    </row>
    <row r="69" spans="1:9" ht="16" x14ac:dyDescent="0.2">
      <c r="B69" s="259" t="s">
        <v>666</v>
      </c>
      <c r="C69" s="236"/>
      <c r="D69" s="237"/>
      <c r="E69" s="238"/>
    </row>
    <row r="70" spans="1:9" ht="16" x14ac:dyDescent="0.2">
      <c r="B70" s="243" t="s">
        <v>538</v>
      </c>
      <c r="C70" s="240"/>
      <c r="D70" s="241"/>
      <c r="E70" s="242"/>
    </row>
    <row r="71" spans="1:9" x14ac:dyDescent="0.2">
      <c r="B71" s="257" t="s">
        <v>540</v>
      </c>
      <c r="C71" s="240"/>
      <c r="D71" s="241"/>
      <c r="E71" s="242"/>
      <c r="I71" s="260"/>
    </row>
    <row r="72" spans="1:9" x14ac:dyDescent="0.2">
      <c r="B72" s="244"/>
      <c r="C72" s="240"/>
      <c r="D72" s="241"/>
      <c r="E72" s="242"/>
    </row>
    <row r="73" spans="1:9" ht="32" x14ac:dyDescent="0.2">
      <c r="A73" s="213">
        <v>2.6</v>
      </c>
      <c r="B73" s="246" t="s">
        <v>564</v>
      </c>
      <c r="C73" s="222"/>
      <c r="D73" s="241" t="e">
        <f>VLOOKUP(C73,VLOOK!B71:C73,2,FALSE)</f>
        <v>#N/A</v>
      </c>
      <c r="E73" s="245"/>
    </row>
    <row r="74" spans="1:9" x14ac:dyDescent="0.2">
      <c r="B74" s="246"/>
      <c r="C74" s="240"/>
      <c r="D74" s="241"/>
      <c r="E74" s="242"/>
    </row>
    <row r="75" spans="1:9" ht="32" x14ac:dyDescent="0.2">
      <c r="A75" s="213">
        <v>2.6</v>
      </c>
      <c r="B75" s="246" t="s">
        <v>565</v>
      </c>
      <c r="C75" s="222"/>
      <c r="D75" s="241" t="str">
        <f>IF(C75="Yes","Please describe or attach a summary."," ")</f>
        <v xml:space="preserve"> </v>
      </c>
      <c r="E75" s="245"/>
      <c r="F75" s="261"/>
      <c r="G75" s="261"/>
    </row>
    <row r="76" spans="1:9" ht="16" thickBot="1" x14ac:dyDescent="0.25">
      <c r="B76" s="248"/>
      <c r="C76" s="249"/>
      <c r="D76" s="250"/>
      <c r="E76" s="251"/>
    </row>
    <row r="77" spans="1:9" ht="16" x14ac:dyDescent="0.2">
      <c r="B77" s="235" t="s">
        <v>667</v>
      </c>
      <c r="C77" s="236"/>
      <c r="D77" s="237"/>
      <c r="E77" s="238"/>
    </row>
    <row r="78" spans="1:9" ht="16" x14ac:dyDescent="0.2">
      <c r="B78" s="239" t="s">
        <v>663</v>
      </c>
      <c r="C78" s="240"/>
      <c r="D78" s="241"/>
      <c r="E78" s="242"/>
    </row>
    <row r="79" spans="1:9" ht="16" x14ac:dyDescent="0.2">
      <c r="B79" s="243" t="s">
        <v>538</v>
      </c>
      <c r="C79" s="240"/>
      <c r="D79" s="241"/>
      <c r="E79" s="242"/>
      <c r="I79" s="260"/>
    </row>
    <row r="80" spans="1:9" x14ac:dyDescent="0.2">
      <c r="B80" s="257" t="s">
        <v>540</v>
      </c>
      <c r="C80" s="240"/>
      <c r="D80" s="241"/>
      <c r="E80" s="242"/>
      <c r="I80" s="260"/>
    </row>
    <row r="81" spans="1:5" x14ac:dyDescent="0.2">
      <c r="B81" s="244"/>
      <c r="C81" s="240"/>
      <c r="D81" s="241"/>
      <c r="E81" s="242"/>
    </row>
    <row r="82" spans="1:5" ht="16" x14ac:dyDescent="0.2">
      <c r="B82" s="246" t="s">
        <v>566</v>
      </c>
      <c r="C82" s="240"/>
      <c r="D82" s="241"/>
      <c r="E82" s="242"/>
    </row>
    <row r="83" spans="1:5" ht="68" x14ac:dyDescent="0.2">
      <c r="A83" s="213">
        <v>1.5</v>
      </c>
      <c r="B83" s="246" t="s">
        <v>567</v>
      </c>
      <c r="C83" s="222"/>
      <c r="D83" s="262" t="e">
        <f>VLOOKUP(C83,VLOOK!B49:C51,2,FALSE)</f>
        <v>#N/A</v>
      </c>
      <c r="E83" s="245"/>
    </row>
    <row r="84" spans="1:5" x14ac:dyDescent="0.2">
      <c r="B84" s="244"/>
      <c r="C84" s="240"/>
      <c r="D84" s="241"/>
      <c r="E84" s="242"/>
    </row>
    <row r="85" spans="1:5" x14ac:dyDescent="0.2">
      <c r="B85" s="263"/>
      <c r="C85" s="240"/>
      <c r="D85" s="241"/>
      <c r="E85" s="242"/>
    </row>
    <row r="86" spans="1:5" ht="32" x14ac:dyDescent="0.2">
      <c r="A86" s="213">
        <v>1.5</v>
      </c>
      <c r="B86" s="246" t="s">
        <v>668</v>
      </c>
      <c r="C86" s="222"/>
      <c r="D86" s="262" t="e">
        <f>VLOOKUP(C86,VLOOK!B52:C54,2,FALSE)</f>
        <v>#N/A</v>
      </c>
      <c r="E86" s="245"/>
    </row>
    <row r="87" spans="1:5" x14ac:dyDescent="0.2">
      <c r="B87" s="246"/>
      <c r="C87" s="240"/>
      <c r="D87" s="241"/>
      <c r="E87" s="242"/>
    </row>
    <row r="88" spans="1:5" ht="48" x14ac:dyDescent="0.2">
      <c r="A88" s="213">
        <v>1.5</v>
      </c>
      <c r="B88" s="246" t="s">
        <v>569</v>
      </c>
      <c r="C88" s="222"/>
      <c r="D88" s="262" t="e">
        <f>VLOOKUP(C88,VLOOK!B54:C56,2,FALSE)</f>
        <v>#N/A</v>
      </c>
      <c r="E88" s="265" t="s">
        <v>570</v>
      </c>
    </row>
    <row r="89" spans="1:5" x14ac:dyDescent="0.2">
      <c r="B89" s="263"/>
      <c r="C89" s="240"/>
      <c r="D89" s="241"/>
      <c r="E89" s="242"/>
    </row>
    <row r="90" spans="1:5" ht="16" x14ac:dyDescent="0.2">
      <c r="A90" s="213">
        <v>1.4</v>
      </c>
      <c r="B90" s="244" t="s">
        <v>669</v>
      </c>
      <c r="C90" s="240"/>
      <c r="D90" s="241"/>
      <c r="E90" s="242"/>
    </row>
    <row r="91" spans="1:5" ht="128" x14ac:dyDescent="0.2">
      <c r="B91" s="266" t="s">
        <v>571</v>
      </c>
      <c r="C91" s="222"/>
      <c r="D91" s="241" t="e">
        <f>VLOOKUP(C91,VLOOK!$B$76:$C$78,2,FALSE)</f>
        <v>#N/A</v>
      </c>
      <c r="E91" s="245"/>
    </row>
    <row r="92" spans="1:5" x14ac:dyDescent="0.2">
      <c r="B92" s="246"/>
      <c r="C92" s="240"/>
      <c r="D92" s="241"/>
      <c r="E92" s="242"/>
    </row>
    <row r="93" spans="1:5" ht="54.75" customHeight="1" x14ac:dyDescent="0.2">
      <c r="A93" s="213">
        <v>1.5</v>
      </c>
      <c r="B93" s="244" t="s">
        <v>572</v>
      </c>
      <c r="C93" s="222"/>
      <c r="D93" s="241" t="e">
        <f>VLOOKUP(C93,VLOOK!$B$76:$C$78,2,FALSE)</f>
        <v>#N/A</v>
      </c>
      <c r="E93" s="245"/>
    </row>
    <row r="94" spans="1:5" ht="16" thickBot="1" x14ac:dyDescent="0.25">
      <c r="B94" s="267"/>
      <c r="C94" s="249"/>
      <c r="D94" s="250"/>
      <c r="E94" s="251"/>
    </row>
    <row r="95" spans="1:5" ht="16" x14ac:dyDescent="0.2">
      <c r="B95" s="259" t="s">
        <v>670</v>
      </c>
      <c r="C95" s="236"/>
      <c r="D95" s="237"/>
      <c r="E95" s="238"/>
    </row>
    <row r="96" spans="1:5" ht="30.5" customHeight="1" x14ac:dyDescent="0.2">
      <c r="B96" s="239" t="s">
        <v>671</v>
      </c>
      <c r="C96" s="240"/>
      <c r="D96" s="241"/>
      <c r="E96" s="242"/>
    </row>
    <row r="97" spans="1:14" ht="16" x14ac:dyDescent="0.2">
      <c r="B97" s="243" t="s">
        <v>538</v>
      </c>
      <c r="C97" s="240"/>
      <c r="D97" s="241"/>
      <c r="E97" s="242"/>
    </row>
    <row r="98" spans="1:14" x14ac:dyDescent="0.2">
      <c r="B98" s="257" t="s">
        <v>540</v>
      </c>
      <c r="C98" s="240"/>
      <c r="D98" s="241"/>
      <c r="E98" s="242"/>
      <c r="I98" s="260"/>
    </row>
    <row r="99" spans="1:14" x14ac:dyDescent="0.2">
      <c r="B99" s="244"/>
      <c r="C99" s="240"/>
      <c r="D99" s="241"/>
      <c r="E99" s="242"/>
      <c r="I99" s="260"/>
    </row>
    <row r="100" spans="1:14" ht="16" x14ac:dyDescent="0.2">
      <c r="A100" s="213">
        <v>1.3</v>
      </c>
      <c r="B100" s="246" t="s">
        <v>672</v>
      </c>
      <c r="C100" s="222"/>
      <c r="D100" s="241" t="e">
        <f>VLOOKUP(C100,VLOOK!B85:C87,2,FALSE)</f>
        <v>#N/A</v>
      </c>
      <c r="E100" s="245"/>
    </row>
    <row r="101" spans="1:14" x14ac:dyDescent="0.2">
      <c r="B101" s="263"/>
      <c r="C101" s="240"/>
      <c r="D101" s="241"/>
      <c r="E101" s="242"/>
    </row>
    <row r="102" spans="1:14" ht="16" x14ac:dyDescent="0.2">
      <c r="A102" s="213">
        <v>1.3</v>
      </c>
      <c r="B102" s="246" t="s">
        <v>573</v>
      </c>
      <c r="C102" s="240"/>
      <c r="D102" s="241"/>
      <c r="E102" s="242"/>
    </row>
    <row r="103" spans="1:14" ht="16" x14ac:dyDescent="0.2">
      <c r="B103" s="269" t="s">
        <v>673</v>
      </c>
      <c r="C103" s="270"/>
      <c r="D103" s="241"/>
      <c r="E103" s="242"/>
    </row>
    <row r="104" spans="1:14" x14ac:dyDescent="0.2">
      <c r="B104" s="271" t="s">
        <v>674</v>
      </c>
      <c r="C104" s="270"/>
      <c r="D104" s="241"/>
      <c r="E104" s="268"/>
    </row>
    <row r="105" spans="1:14" x14ac:dyDescent="0.2">
      <c r="B105" s="271" t="s">
        <v>574</v>
      </c>
      <c r="C105" s="270"/>
      <c r="D105" s="241"/>
      <c r="E105" s="268"/>
    </row>
    <row r="106" spans="1:14" x14ac:dyDescent="0.2">
      <c r="B106" s="271"/>
      <c r="C106" s="240"/>
      <c r="D106" s="241"/>
      <c r="E106" s="268"/>
    </row>
    <row r="107" spans="1:14" ht="32" x14ac:dyDescent="0.2">
      <c r="A107" s="213">
        <v>4.0999999999999996</v>
      </c>
      <c r="B107" s="246" t="s">
        <v>575</v>
      </c>
      <c r="C107" s="222"/>
      <c r="D107" s="241"/>
      <c r="E107" s="245"/>
      <c r="M107" s="258"/>
      <c r="N107" s="258"/>
    </row>
    <row r="108" spans="1:14" x14ac:dyDescent="0.2">
      <c r="B108" s="246"/>
      <c r="C108" s="240"/>
      <c r="D108" s="241"/>
      <c r="E108" s="242"/>
      <c r="M108" s="258"/>
      <c r="N108" s="258"/>
    </row>
    <row r="109" spans="1:14" ht="16" x14ac:dyDescent="0.2">
      <c r="A109" s="213">
        <v>4.2</v>
      </c>
      <c r="B109" s="246" t="s">
        <v>617</v>
      </c>
      <c r="C109" s="222"/>
      <c r="D109" s="241" t="e">
        <f>VLOOKUP(C109,VLOOK!B90:C92,2,FALSE)</f>
        <v>#N/A</v>
      </c>
      <c r="E109" s="245"/>
    </row>
    <row r="110" spans="1:14" x14ac:dyDescent="0.2">
      <c r="B110" s="263"/>
      <c r="C110" s="240"/>
      <c r="D110" s="241"/>
      <c r="E110" s="242"/>
      <c r="H110" s="260"/>
      <c r="I110" s="260"/>
    </row>
    <row r="111" spans="1:14" ht="32.25" customHeight="1" x14ac:dyDescent="0.2">
      <c r="A111" s="213">
        <v>4.0999999999999996</v>
      </c>
      <c r="B111" s="246" t="s">
        <v>576</v>
      </c>
      <c r="C111" s="222"/>
      <c r="D111" s="241" t="e">
        <f>VLOOKUP(C111,VLOOK!B94:C96,2,FALSE)</f>
        <v>#N/A</v>
      </c>
      <c r="E111" s="245"/>
    </row>
    <row r="112" spans="1:14" ht="32.25" customHeight="1" x14ac:dyDescent="0.2">
      <c r="A112" s="272"/>
      <c r="B112" s="244" t="s">
        <v>675</v>
      </c>
      <c r="C112" s="222"/>
      <c r="D112" s="241" t="e">
        <f>VLOOKUP(C112,VLOOK!B95:C97,2,FALSE)</f>
        <v>#N/A</v>
      </c>
      <c r="E112" s="245"/>
    </row>
    <row r="113" spans="1:13" ht="16" thickBot="1" x14ac:dyDescent="0.25">
      <c r="B113" s="273"/>
      <c r="C113" s="249"/>
      <c r="D113" s="250"/>
      <c r="E113" s="251"/>
    </row>
    <row r="114" spans="1:13" ht="16" x14ac:dyDescent="0.2">
      <c r="B114" s="259" t="s">
        <v>676</v>
      </c>
      <c r="C114" s="236"/>
      <c r="D114" s="237"/>
      <c r="E114" s="238"/>
    </row>
    <row r="115" spans="1:13" ht="16" x14ac:dyDescent="0.2">
      <c r="B115" s="239" t="s">
        <v>663</v>
      </c>
      <c r="C115" s="240"/>
      <c r="D115" s="241"/>
      <c r="E115" s="242"/>
    </row>
    <row r="116" spans="1:13" ht="16" x14ac:dyDescent="0.2">
      <c r="B116" s="243" t="s">
        <v>538</v>
      </c>
      <c r="C116" s="240"/>
      <c r="D116" s="241"/>
      <c r="E116" s="242"/>
    </row>
    <row r="117" spans="1:13" x14ac:dyDescent="0.2">
      <c r="B117" s="257" t="s">
        <v>677</v>
      </c>
      <c r="C117" s="240"/>
      <c r="D117" s="241"/>
      <c r="E117" s="242"/>
      <c r="I117" s="260"/>
    </row>
    <row r="118" spans="1:13" x14ac:dyDescent="0.2">
      <c r="B118" s="244"/>
      <c r="C118" s="240"/>
      <c r="D118" s="241"/>
      <c r="E118" s="242"/>
      <c r="I118" s="260"/>
    </row>
    <row r="119" spans="1:13" ht="53.25" customHeight="1" x14ac:dyDescent="0.2">
      <c r="A119" s="213">
        <v>2.4</v>
      </c>
      <c r="B119" s="246" t="s">
        <v>678</v>
      </c>
      <c r="C119" s="222"/>
      <c r="D119" s="241" t="e">
        <f>VLOOKUP(C119,VLOOK!B98:C100,2,FALSE)</f>
        <v>#N/A</v>
      </c>
      <c r="E119" s="245"/>
      <c r="F119" s="258"/>
      <c r="G119" s="258"/>
    </row>
    <row r="120" spans="1:13" x14ac:dyDescent="0.2">
      <c r="B120" s="246"/>
      <c r="C120" s="240"/>
      <c r="D120" s="241"/>
      <c r="E120" s="242"/>
      <c r="F120" s="258"/>
      <c r="G120" s="258"/>
    </row>
    <row r="121" spans="1:13" ht="32" x14ac:dyDescent="0.2">
      <c r="A121" s="213">
        <v>2.4</v>
      </c>
      <c r="B121" s="246" t="s">
        <v>679</v>
      </c>
      <c r="C121" s="222"/>
      <c r="D121" s="241" t="s">
        <v>680</v>
      </c>
      <c r="E121" s="245"/>
      <c r="L121" s="258"/>
      <c r="M121" s="258"/>
    </row>
    <row r="122" spans="1:13" x14ac:dyDescent="0.2">
      <c r="B122" s="246"/>
      <c r="C122" s="240"/>
      <c r="D122" s="241"/>
      <c r="E122" s="242"/>
      <c r="L122" s="258"/>
      <c r="M122" s="258"/>
    </row>
    <row r="123" spans="1:13" ht="48" x14ac:dyDescent="0.2">
      <c r="A123" s="213">
        <v>2.11</v>
      </c>
      <c r="B123" s="297" t="s">
        <v>577</v>
      </c>
      <c r="C123" s="222"/>
      <c r="D123" s="241"/>
      <c r="E123" s="245"/>
      <c r="F123" s="258"/>
    </row>
    <row r="124" spans="1:13" x14ac:dyDescent="0.2">
      <c r="B124" s="246"/>
      <c r="C124" s="240"/>
      <c r="D124" s="241"/>
      <c r="E124" s="268"/>
      <c r="F124" s="258"/>
    </row>
    <row r="125" spans="1:13" ht="32" x14ac:dyDescent="0.2">
      <c r="A125" s="213">
        <v>2.9</v>
      </c>
      <c r="B125" s="246" t="s">
        <v>578</v>
      </c>
      <c r="C125" s="222"/>
      <c r="D125" s="241" t="e">
        <f>VLOOKUP(C125,VLOOK!B102:C104,2,FALSE)</f>
        <v>#N/A</v>
      </c>
      <c r="E125" s="245"/>
      <c r="I125" s="258"/>
      <c r="J125" s="258"/>
    </row>
    <row r="126" spans="1:13" ht="16" thickBot="1" x14ac:dyDescent="0.25">
      <c r="B126" s="274"/>
      <c r="C126" s="249"/>
      <c r="D126" s="250"/>
      <c r="E126" s="251"/>
      <c r="I126" s="258"/>
      <c r="J126" s="258"/>
    </row>
    <row r="127" spans="1:13" ht="16" x14ac:dyDescent="0.2">
      <c r="B127" s="259" t="s">
        <v>681</v>
      </c>
      <c r="C127" s="236"/>
      <c r="D127" s="237"/>
      <c r="E127" s="238"/>
    </row>
    <row r="128" spans="1:13" ht="16" x14ac:dyDescent="0.2">
      <c r="B128" s="239" t="s">
        <v>663</v>
      </c>
      <c r="C128" s="240"/>
      <c r="D128" s="241"/>
      <c r="E128" s="242"/>
    </row>
    <row r="129" spans="1:14" ht="16" x14ac:dyDescent="0.2">
      <c r="B129" s="243" t="s">
        <v>538</v>
      </c>
      <c r="C129" s="240"/>
      <c r="D129" s="241"/>
      <c r="E129" s="242"/>
      <c r="G129" s="275"/>
      <c r="H129" s="260"/>
    </row>
    <row r="130" spans="1:14" ht="16" x14ac:dyDescent="0.2">
      <c r="B130" s="243" t="s">
        <v>540</v>
      </c>
      <c r="C130" s="240"/>
      <c r="D130" s="241"/>
      <c r="E130" s="242"/>
      <c r="G130" s="275"/>
      <c r="H130" s="260"/>
    </row>
    <row r="131" spans="1:14" x14ac:dyDescent="0.2">
      <c r="B131" s="244"/>
      <c r="C131" s="240"/>
      <c r="D131" s="241"/>
      <c r="E131" s="242"/>
      <c r="G131" s="275"/>
      <c r="H131" s="260"/>
    </row>
    <row r="132" spans="1:14" ht="92.5" customHeight="1" x14ac:dyDescent="0.2">
      <c r="A132" s="213">
        <v>2.13</v>
      </c>
      <c r="B132" s="246" t="s">
        <v>682</v>
      </c>
      <c r="C132" s="222"/>
      <c r="D132" s="276" t="e">
        <f>VLOOKUP(C132,VLOOK!B106:C108,2,FALSE)</f>
        <v>#N/A</v>
      </c>
      <c r="E132" s="277"/>
    </row>
    <row r="133" spans="1:14" x14ac:dyDescent="0.2">
      <c r="B133" s="263"/>
      <c r="C133" s="240"/>
      <c r="D133" s="241"/>
      <c r="E133" s="242"/>
    </row>
    <row r="134" spans="1:14" x14ac:dyDescent="0.2">
      <c r="B134" s="278"/>
      <c r="C134" s="240"/>
      <c r="D134" s="241"/>
      <c r="E134" s="242"/>
    </row>
    <row r="135" spans="1:14" ht="32" x14ac:dyDescent="0.2">
      <c r="A135" s="213">
        <v>2.2000000000000002</v>
      </c>
      <c r="B135" s="246" t="s">
        <v>581</v>
      </c>
      <c r="C135" s="222"/>
      <c r="D135" s="241" t="e">
        <f>VLOOKUP(C135,VLOOK!B110:C112,2,FALSE)</f>
        <v>#N/A</v>
      </c>
      <c r="E135" s="245"/>
    </row>
    <row r="136" spans="1:14" x14ac:dyDescent="0.2">
      <c r="B136" s="246"/>
      <c r="C136" s="240"/>
      <c r="D136" s="241"/>
      <c r="E136" s="242"/>
    </row>
    <row r="137" spans="1:14" ht="32" x14ac:dyDescent="0.2">
      <c r="A137" s="213">
        <v>2.2000000000000002</v>
      </c>
      <c r="B137" s="246" t="s">
        <v>582</v>
      </c>
      <c r="C137" s="222"/>
      <c r="D137" s="241"/>
      <c r="E137" s="245"/>
      <c r="M137" s="258"/>
      <c r="N137" s="258"/>
    </row>
    <row r="138" spans="1:14" x14ac:dyDescent="0.2">
      <c r="B138" s="246"/>
      <c r="C138" s="240"/>
      <c r="D138" s="241"/>
      <c r="E138" s="242"/>
      <c r="M138" s="258"/>
      <c r="N138" s="258"/>
    </row>
    <row r="139" spans="1:14" ht="18.75" customHeight="1" x14ac:dyDescent="0.2">
      <c r="A139" s="213">
        <v>2.2000000000000002</v>
      </c>
      <c r="B139" s="246" t="s">
        <v>583</v>
      </c>
      <c r="C139" s="222"/>
      <c r="D139" s="241" t="e">
        <f>VLOOKUP(C139,VLOOK!B114:C116,2,FALSE)</f>
        <v>#N/A</v>
      </c>
      <c r="E139" s="245"/>
      <c r="F139" s="258"/>
      <c r="G139" s="258"/>
    </row>
    <row r="140" spans="1:14" x14ac:dyDescent="0.2">
      <c r="B140" s="263"/>
      <c r="C140" s="240"/>
      <c r="D140" s="241"/>
      <c r="E140" s="242"/>
    </row>
    <row r="141" spans="1:14" ht="32" x14ac:dyDescent="0.2">
      <c r="A141" s="213">
        <v>2.2000000000000002</v>
      </c>
      <c r="B141" s="246" t="s">
        <v>683</v>
      </c>
      <c r="C141" s="222"/>
      <c r="D141" s="241" t="e">
        <f>VLOOKUP(C141,VLOOK!$B$80:$C$82,2,FALSE)</f>
        <v>#N/A</v>
      </c>
      <c r="E141" s="245"/>
      <c r="H141" s="258"/>
      <c r="I141" s="258"/>
    </row>
    <row r="142" spans="1:14" x14ac:dyDescent="0.2">
      <c r="B142" s="244"/>
      <c r="C142" s="240"/>
      <c r="D142" s="241"/>
      <c r="E142" s="242"/>
    </row>
    <row r="143" spans="1:14" ht="32" x14ac:dyDescent="0.2">
      <c r="A143" s="213">
        <v>2.9</v>
      </c>
      <c r="B143" s="246" t="s">
        <v>684</v>
      </c>
      <c r="C143" s="222"/>
      <c r="D143" s="241" t="e">
        <f>VLOOKUP(C143,VLOOK!B118:C121,2,FALSE)</f>
        <v>#N/A</v>
      </c>
      <c r="E143" s="245"/>
      <c r="K143" s="258"/>
      <c r="L143" s="258"/>
      <c r="M143" s="258"/>
    </row>
    <row r="144" spans="1:14" ht="16.25" customHeight="1" x14ac:dyDescent="0.2">
      <c r="B144" s="246"/>
      <c r="C144" s="240"/>
      <c r="D144" s="241" t="e">
        <f>VLOOKUP(C143,VLOOK!B124:C127,2,FALSE)</f>
        <v>#N/A</v>
      </c>
      <c r="E144" s="245"/>
      <c r="K144" s="258"/>
      <c r="L144" s="258"/>
      <c r="M144" s="258"/>
    </row>
    <row r="145" spans="1:8" x14ac:dyDescent="0.2">
      <c r="B145" s="246"/>
      <c r="C145" s="240"/>
      <c r="D145" s="241"/>
      <c r="E145" s="242"/>
    </row>
    <row r="146" spans="1:8" ht="32" x14ac:dyDescent="0.2">
      <c r="A146" s="213">
        <v>2.2999999999999998</v>
      </c>
      <c r="B146" s="246" t="s">
        <v>584</v>
      </c>
      <c r="C146" s="222"/>
      <c r="D146" s="241"/>
      <c r="E146" s="242"/>
    </row>
    <row r="147" spans="1:8" x14ac:dyDescent="0.2">
      <c r="B147" s="246"/>
      <c r="C147" s="240"/>
      <c r="D147" s="241"/>
      <c r="E147" s="242"/>
    </row>
    <row r="148" spans="1:8" ht="48" customHeight="1" x14ac:dyDescent="0.2">
      <c r="A148" s="213">
        <v>2.1</v>
      </c>
      <c r="B148" s="246" t="s">
        <v>618</v>
      </c>
      <c r="C148" s="240"/>
      <c r="D148" s="241" t="s">
        <v>685</v>
      </c>
      <c r="E148" s="245"/>
    </row>
    <row r="149" spans="1:8" x14ac:dyDescent="0.2">
      <c r="B149" s="246"/>
      <c r="C149" s="240"/>
      <c r="D149" s="241"/>
      <c r="E149" s="242"/>
    </row>
    <row r="150" spans="1:8" ht="32" x14ac:dyDescent="0.2">
      <c r="A150" s="213">
        <v>2.1</v>
      </c>
      <c r="B150" s="246" t="s">
        <v>587</v>
      </c>
      <c r="C150" s="240"/>
      <c r="D150" s="241" t="s">
        <v>685</v>
      </c>
      <c r="E150" s="245"/>
    </row>
    <row r="151" spans="1:8" x14ac:dyDescent="0.2">
      <c r="B151" s="246"/>
      <c r="C151" s="240"/>
      <c r="D151" s="241"/>
      <c r="E151" s="242"/>
    </row>
    <row r="152" spans="1:8" ht="16" x14ac:dyDescent="0.2">
      <c r="A152" s="213">
        <v>2.2999999999999998</v>
      </c>
      <c r="B152" s="246" t="s">
        <v>588</v>
      </c>
      <c r="C152" s="222"/>
      <c r="D152" s="241" t="e">
        <f>VLOOKUP(C152,VLOOK!B129:C131,2,FALSE)</f>
        <v>#N/A</v>
      </c>
      <c r="E152" s="245"/>
      <c r="F152" s="258"/>
    </row>
    <row r="153" spans="1:8" x14ac:dyDescent="0.2">
      <c r="B153" s="263"/>
      <c r="C153" s="240"/>
      <c r="D153" s="241"/>
      <c r="E153" s="242"/>
    </row>
    <row r="154" spans="1:8" ht="16" x14ac:dyDescent="0.2">
      <c r="A154" s="213">
        <v>2.4</v>
      </c>
      <c r="B154" s="246" t="s">
        <v>686</v>
      </c>
      <c r="C154" s="222"/>
      <c r="D154" s="241"/>
      <c r="E154" s="268"/>
    </row>
    <row r="155" spans="1:8" x14ac:dyDescent="0.2">
      <c r="B155" s="246"/>
      <c r="C155" s="240"/>
      <c r="D155" s="241"/>
      <c r="E155" s="268"/>
    </row>
    <row r="156" spans="1:8" ht="16.5" customHeight="1" x14ac:dyDescent="0.2">
      <c r="A156" s="213">
        <v>2.7</v>
      </c>
      <c r="B156" s="246" t="s">
        <v>687</v>
      </c>
      <c r="C156" s="240"/>
      <c r="D156" s="241" t="s">
        <v>688</v>
      </c>
      <c r="E156" s="245"/>
    </row>
    <row r="157" spans="1:8" x14ac:dyDescent="0.2">
      <c r="B157" s="246"/>
      <c r="C157" s="240"/>
      <c r="D157" s="241"/>
      <c r="E157" s="242"/>
    </row>
    <row r="158" spans="1:8" ht="32" x14ac:dyDescent="0.2">
      <c r="A158" s="213">
        <v>2.7</v>
      </c>
      <c r="B158" s="246" t="s">
        <v>589</v>
      </c>
      <c r="C158" s="222"/>
      <c r="D158" s="241"/>
      <c r="E158" s="242"/>
      <c r="G158" s="258"/>
      <c r="H158" s="258"/>
    </row>
    <row r="159" spans="1:8" x14ac:dyDescent="0.2">
      <c r="B159" s="246"/>
      <c r="C159" s="240"/>
      <c r="D159" s="241"/>
      <c r="E159" s="242"/>
      <c r="G159" s="258"/>
      <c r="H159" s="258"/>
    </row>
    <row r="160" spans="1:8" ht="32" x14ac:dyDescent="0.2">
      <c r="A160" s="213">
        <v>2.7</v>
      </c>
      <c r="B160" s="246" t="s">
        <v>689</v>
      </c>
      <c r="C160" s="222"/>
      <c r="D160" s="241" t="s">
        <v>688</v>
      </c>
      <c r="E160" s="245"/>
    </row>
    <row r="161" spans="1:9" x14ac:dyDescent="0.2">
      <c r="B161" s="246"/>
      <c r="C161" s="240"/>
      <c r="D161" s="241"/>
      <c r="E161" s="242"/>
    </row>
    <row r="162" spans="1:9" ht="32" x14ac:dyDescent="0.2">
      <c r="A162" s="213">
        <v>2.7</v>
      </c>
      <c r="B162" s="246" t="s">
        <v>590</v>
      </c>
      <c r="C162" s="222"/>
      <c r="D162" s="241" t="e">
        <f>VLOOKUP(C162,VLOOK!B133:C135,2,FALSE)</f>
        <v>#N/A</v>
      </c>
      <c r="E162" s="242"/>
      <c r="G162" s="258"/>
      <c r="H162" s="258"/>
    </row>
    <row r="163" spans="1:9" x14ac:dyDescent="0.2">
      <c r="B163" s="246"/>
      <c r="C163" s="240"/>
      <c r="D163" s="241"/>
      <c r="E163" s="242"/>
      <c r="G163" s="258"/>
      <c r="H163" s="258"/>
    </row>
    <row r="164" spans="1:9" ht="44.5" customHeight="1" x14ac:dyDescent="0.2">
      <c r="A164" s="213">
        <v>2.7</v>
      </c>
      <c r="B164" s="246" t="s">
        <v>591</v>
      </c>
      <c r="C164" s="222"/>
      <c r="D164" s="241" t="e">
        <f>VLOOKUP(C164,VLOOK!B138:C140,2,FALSE)</f>
        <v>#N/A</v>
      </c>
      <c r="E164" s="277"/>
    </row>
    <row r="165" spans="1:9" x14ac:dyDescent="0.2">
      <c r="B165" s="263"/>
      <c r="C165" s="240"/>
      <c r="D165" s="241"/>
      <c r="E165" s="242"/>
    </row>
    <row r="166" spans="1:9" ht="32" x14ac:dyDescent="0.2">
      <c r="A166" s="213">
        <v>2.8</v>
      </c>
      <c r="B166" s="246" t="s">
        <v>593</v>
      </c>
      <c r="C166" s="222"/>
      <c r="D166" s="241"/>
      <c r="E166" s="277"/>
      <c r="F166" s="258"/>
      <c r="G166" s="258"/>
    </row>
    <row r="167" spans="1:9" x14ac:dyDescent="0.2">
      <c r="B167" s="246"/>
      <c r="C167" s="240"/>
      <c r="D167" s="241"/>
      <c r="E167" s="242"/>
    </row>
    <row r="168" spans="1:9" ht="48" x14ac:dyDescent="0.2">
      <c r="A168" s="213">
        <v>2.8</v>
      </c>
      <c r="B168" s="246" t="s">
        <v>690</v>
      </c>
      <c r="C168" s="222"/>
      <c r="D168" s="241"/>
      <c r="E168" s="277"/>
    </row>
    <row r="169" spans="1:9" x14ac:dyDescent="0.2">
      <c r="B169" s="246"/>
      <c r="C169" s="240"/>
      <c r="D169" s="241"/>
      <c r="E169" s="242"/>
    </row>
    <row r="170" spans="1:9" ht="32" x14ac:dyDescent="0.2">
      <c r="A170" s="213">
        <v>2.8</v>
      </c>
      <c r="B170" s="246" t="s">
        <v>691</v>
      </c>
      <c r="C170" s="222"/>
      <c r="D170" s="241" t="e">
        <f>VLOOKUP(C170,VLOOK!B143:C145,2,FALSE)</f>
        <v>#N/A</v>
      </c>
      <c r="E170" s="245"/>
    </row>
    <row r="171" spans="1:9" ht="16" thickBot="1" x14ac:dyDescent="0.25">
      <c r="B171" s="274"/>
      <c r="C171" s="249"/>
      <c r="D171" s="250"/>
      <c r="E171" s="251"/>
    </row>
    <row r="172" spans="1:9" ht="16" x14ac:dyDescent="0.2">
      <c r="B172" s="259" t="s">
        <v>692</v>
      </c>
      <c r="C172" s="236"/>
      <c r="D172" s="237"/>
      <c r="E172" s="238"/>
    </row>
    <row r="173" spans="1:9" ht="16" x14ac:dyDescent="0.2">
      <c r="B173" s="239" t="s">
        <v>663</v>
      </c>
      <c r="C173" s="240"/>
      <c r="D173" s="241"/>
      <c r="E173" s="242"/>
    </row>
    <row r="174" spans="1:9" ht="16" x14ac:dyDescent="0.2">
      <c r="B174" s="243" t="s">
        <v>538</v>
      </c>
      <c r="C174" s="240"/>
      <c r="D174" s="241"/>
      <c r="E174" s="242"/>
      <c r="I174" s="260"/>
    </row>
    <row r="175" spans="1:9" x14ac:dyDescent="0.2">
      <c r="B175" s="257" t="s">
        <v>540</v>
      </c>
      <c r="C175" s="240"/>
      <c r="D175" s="241"/>
      <c r="E175" s="242"/>
      <c r="I175" s="260"/>
    </row>
    <row r="176" spans="1:9" x14ac:dyDescent="0.2">
      <c r="B176" s="244"/>
      <c r="C176" s="240"/>
      <c r="D176" s="241"/>
      <c r="E176" s="242"/>
      <c r="I176" s="260"/>
    </row>
    <row r="177" spans="1:10" ht="32" x14ac:dyDescent="0.2">
      <c r="A177" s="213">
        <v>2.1</v>
      </c>
      <c r="B177" s="246" t="s">
        <v>594</v>
      </c>
      <c r="C177" s="222"/>
      <c r="D177" s="241" t="e">
        <f>VLOOKUP(C177,VLOOK!$B$80:$C$82,2,FALSE)</f>
        <v>#N/A</v>
      </c>
      <c r="E177" s="245"/>
      <c r="I177" s="258"/>
      <c r="J177" s="258"/>
    </row>
    <row r="178" spans="1:10" x14ac:dyDescent="0.2">
      <c r="B178" s="246"/>
      <c r="C178" s="240"/>
      <c r="D178" s="241"/>
      <c r="E178" s="242"/>
      <c r="I178" s="258"/>
      <c r="J178" s="258"/>
    </row>
    <row r="179" spans="1:10" ht="16" x14ac:dyDescent="0.2">
      <c r="A179" s="213">
        <v>2.7</v>
      </c>
      <c r="B179" s="246" t="s">
        <v>595</v>
      </c>
      <c r="C179" s="222"/>
      <c r="D179" s="241" t="e">
        <f>VLOOKUP(C179,VLOOK!$B$80:$C$82,2,FALSE)</f>
        <v>#N/A</v>
      </c>
      <c r="E179" s="245"/>
      <c r="F179" s="258"/>
    </row>
    <row r="180" spans="1:10" x14ac:dyDescent="0.2">
      <c r="B180" s="263"/>
      <c r="C180" s="240"/>
      <c r="D180" s="241"/>
      <c r="E180" s="242"/>
    </row>
    <row r="181" spans="1:10" ht="45.75" customHeight="1" x14ac:dyDescent="0.2">
      <c r="A181" s="213">
        <v>2.7</v>
      </c>
      <c r="B181" s="246" t="s">
        <v>693</v>
      </c>
      <c r="C181" s="222"/>
      <c r="D181" s="241" t="e">
        <f>VLOOKUP(C181,VLOOK!B148:C150,2,FALSE)</f>
        <v>#N/A</v>
      </c>
      <c r="E181" s="245"/>
      <c r="F181" s="258"/>
    </row>
    <row r="182" spans="1:10" x14ac:dyDescent="0.2">
      <c r="B182" s="263"/>
      <c r="C182" s="240"/>
      <c r="D182" s="256"/>
      <c r="E182" s="242"/>
    </row>
    <row r="183" spans="1:10" x14ac:dyDescent="0.2">
      <c r="B183" s="263"/>
      <c r="C183" s="240"/>
      <c r="D183" s="241"/>
      <c r="E183" s="242"/>
    </row>
    <row r="184" spans="1:10" ht="16" x14ac:dyDescent="0.2">
      <c r="A184" s="213">
        <v>2.7</v>
      </c>
      <c r="B184" s="246" t="s">
        <v>694</v>
      </c>
      <c r="C184" s="222"/>
      <c r="D184" s="241" t="e">
        <f>VLOOKUP(C184,VLOOK!$B$80:$C$82,2,FALSE)</f>
        <v>#N/A</v>
      </c>
      <c r="E184" s="245"/>
    </row>
    <row r="185" spans="1:10" x14ac:dyDescent="0.2">
      <c r="B185" s="246"/>
      <c r="C185" s="240"/>
      <c r="D185" s="241"/>
      <c r="E185" s="242"/>
    </row>
    <row r="186" spans="1:10" ht="16" x14ac:dyDescent="0.2">
      <c r="A186" s="213">
        <v>1.5</v>
      </c>
      <c r="B186" s="246" t="s">
        <v>695</v>
      </c>
      <c r="C186" s="222"/>
      <c r="D186" s="241" t="e">
        <f>VLOOKUP(C186,VLOOK!$B$76:$C$78,2,FALSE)</f>
        <v>#N/A</v>
      </c>
      <c r="E186" s="245"/>
      <c r="F186" s="258"/>
    </row>
    <row r="187" spans="1:10" x14ac:dyDescent="0.2">
      <c r="B187" s="246"/>
      <c r="C187" s="240"/>
      <c r="D187" s="241"/>
      <c r="E187" s="268"/>
      <c r="F187" s="258"/>
    </row>
    <row r="188" spans="1:10" ht="16" x14ac:dyDescent="0.2">
      <c r="A188" s="213">
        <v>2.1</v>
      </c>
      <c r="B188" s="246" t="s">
        <v>596</v>
      </c>
      <c r="C188" s="222"/>
      <c r="D188" s="241" t="e">
        <f>VLOOKUP(C188,VLOOK!B153:C155,2,FALSE)</f>
        <v>#N/A</v>
      </c>
      <c r="E188" s="245"/>
      <c r="F188" s="258"/>
    </row>
    <row r="189" spans="1:10" x14ac:dyDescent="0.2">
      <c r="B189" s="246"/>
      <c r="C189" s="240"/>
      <c r="D189" s="241"/>
      <c r="E189" s="268"/>
      <c r="F189" s="258"/>
    </row>
    <row r="190" spans="1:10" x14ac:dyDescent="0.2">
      <c r="B190" s="263"/>
      <c r="C190" s="240"/>
      <c r="D190" s="241"/>
      <c r="E190" s="242"/>
    </row>
    <row r="191" spans="1:10" ht="32" x14ac:dyDescent="0.2">
      <c r="A191" s="213">
        <v>2.1</v>
      </c>
      <c r="B191" s="246" t="s">
        <v>597</v>
      </c>
      <c r="C191" s="222"/>
      <c r="D191" s="241"/>
      <c r="E191" s="245"/>
      <c r="F191" s="258"/>
    </row>
    <row r="192" spans="1:10" x14ac:dyDescent="0.2">
      <c r="B192" s="246"/>
      <c r="C192" s="240"/>
      <c r="D192" s="241"/>
      <c r="E192" s="268"/>
      <c r="F192" s="258"/>
    </row>
    <row r="193" spans="1:16" ht="16" x14ac:dyDescent="0.2">
      <c r="A193" s="213">
        <v>1.5</v>
      </c>
      <c r="B193" s="246" t="s">
        <v>696</v>
      </c>
      <c r="C193" s="222"/>
      <c r="D193" s="241" t="e">
        <f>VLOOKUP(C193,VLOOK!$B$80:$C$82,2,FALSE)</f>
        <v>#N/A</v>
      </c>
      <c r="E193" s="245"/>
    </row>
    <row r="194" spans="1:16" x14ac:dyDescent="0.2">
      <c r="B194" s="246"/>
      <c r="C194" s="240"/>
      <c r="D194" s="241"/>
      <c r="E194" s="268"/>
    </row>
    <row r="195" spans="1:16" ht="32" x14ac:dyDescent="0.2">
      <c r="A195" s="213">
        <v>2.1</v>
      </c>
      <c r="B195" s="246" t="s">
        <v>697</v>
      </c>
      <c r="C195" s="222"/>
      <c r="D195" s="241" t="e">
        <f>VLOOKUP(C195,VLOOK!B158:C160,2,FALSE)</f>
        <v>#N/A</v>
      </c>
      <c r="E195" s="245"/>
      <c r="L195" s="258"/>
      <c r="M195" s="258"/>
    </row>
    <row r="196" spans="1:16" x14ac:dyDescent="0.2">
      <c r="B196" s="246"/>
      <c r="C196" s="240"/>
      <c r="D196" s="241"/>
      <c r="E196" s="242"/>
      <c r="L196" s="258"/>
      <c r="M196" s="258"/>
    </row>
    <row r="197" spans="1:16" ht="16" x14ac:dyDescent="0.2">
      <c r="A197" s="213">
        <v>2.1</v>
      </c>
      <c r="B197" s="246" t="s">
        <v>698</v>
      </c>
      <c r="C197" s="222"/>
      <c r="D197" s="241" t="e">
        <f>VLOOKUP(C197,VLOOK!$B$80:$C$82,2,FALSE)</f>
        <v>#N/A</v>
      </c>
      <c r="E197" s="245"/>
    </row>
    <row r="198" spans="1:16" x14ac:dyDescent="0.2">
      <c r="B198" s="246"/>
      <c r="C198" s="240"/>
      <c r="D198" s="241"/>
      <c r="E198" s="242"/>
    </row>
    <row r="199" spans="1:16" ht="32" x14ac:dyDescent="0.2">
      <c r="A199" s="213">
        <v>2.1</v>
      </c>
      <c r="B199" s="246" t="s">
        <v>699</v>
      </c>
      <c r="C199" s="222"/>
      <c r="D199" s="241" t="e">
        <f>VLOOKUP(C199,VLOOK!B162:C164,2,FALSE)</f>
        <v>#N/A</v>
      </c>
      <c r="E199" s="245"/>
      <c r="M199" s="258"/>
      <c r="N199" s="258"/>
    </row>
    <row r="200" spans="1:16" x14ac:dyDescent="0.2">
      <c r="B200" s="246"/>
      <c r="C200" s="240"/>
      <c r="D200" s="241"/>
      <c r="E200" s="242"/>
      <c r="M200" s="258"/>
      <c r="N200" s="258"/>
    </row>
    <row r="201" spans="1:16" ht="32" x14ac:dyDescent="0.2">
      <c r="A201" s="213">
        <v>2.7</v>
      </c>
      <c r="B201" s="246" t="s">
        <v>700</v>
      </c>
      <c r="C201" s="222"/>
      <c r="D201" s="241"/>
      <c r="E201" s="245"/>
      <c r="O201" s="258"/>
      <c r="P201" s="258"/>
    </row>
    <row r="202" spans="1:16" x14ac:dyDescent="0.2">
      <c r="B202" s="246"/>
      <c r="C202" s="240"/>
      <c r="D202" s="241"/>
      <c r="E202" s="242"/>
      <c r="O202" s="258"/>
      <c r="P202" s="258"/>
    </row>
    <row r="203" spans="1:16" ht="33" thickBot="1" x14ac:dyDescent="0.25">
      <c r="A203" s="213">
        <v>2.2000000000000002</v>
      </c>
      <c r="B203" s="274" t="s">
        <v>598</v>
      </c>
      <c r="C203" s="279"/>
      <c r="D203" s="241" t="e">
        <f>VLOOKUP(C203,VLOOK!$B$80:$C$82,2,FALSE)</f>
        <v>#N/A</v>
      </c>
      <c r="E203" s="245"/>
    </row>
    <row r="204" spans="1:16" x14ac:dyDescent="0.2">
      <c r="B204" s="280"/>
      <c r="C204" s="236"/>
      <c r="D204" s="237"/>
      <c r="E204" s="238"/>
      <c r="J204" s="258"/>
      <c r="K204" s="258"/>
    </row>
    <row r="205" spans="1:16" ht="16" x14ac:dyDescent="0.2">
      <c r="B205" s="281" t="s">
        <v>701</v>
      </c>
      <c r="C205" s="240"/>
      <c r="D205" s="241"/>
      <c r="E205" s="242"/>
    </row>
    <row r="206" spans="1:16" ht="16" x14ac:dyDescent="0.2">
      <c r="B206" s="239" t="s">
        <v>663</v>
      </c>
      <c r="C206" s="240"/>
      <c r="D206" s="241"/>
      <c r="E206" s="242"/>
    </row>
    <row r="207" spans="1:16" ht="16" x14ac:dyDescent="0.2">
      <c r="B207" s="243" t="s">
        <v>538</v>
      </c>
      <c r="C207" s="240"/>
      <c r="D207" s="241"/>
      <c r="E207" s="242"/>
      <c r="H207" s="260"/>
    </row>
    <row r="208" spans="1:16" x14ac:dyDescent="0.2">
      <c r="B208" s="257" t="s">
        <v>540</v>
      </c>
      <c r="C208" s="240"/>
      <c r="D208" s="241"/>
      <c r="E208" s="242"/>
      <c r="H208" s="260"/>
    </row>
    <row r="209" spans="1:14" x14ac:dyDescent="0.2">
      <c r="B209" s="244"/>
      <c r="C209" s="240"/>
      <c r="D209" s="241"/>
      <c r="E209" s="242"/>
      <c r="H209" s="260"/>
    </row>
    <row r="210" spans="1:14" ht="16" x14ac:dyDescent="0.2">
      <c r="A210" s="213">
        <v>4.0999999999999996</v>
      </c>
      <c r="B210" s="246" t="s">
        <v>702</v>
      </c>
      <c r="C210" s="222"/>
      <c r="D210" s="241"/>
      <c r="E210" s="245"/>
      <c r="F210" s="258"/>
    </row>
    <row r="211" spans="1:14" x14ac:dyDescent="0.2">
      <c r="B211" s="246"/>
      <c r="C211" s="240"/>
      <c r="D211" s="241"/>
      <c r="E211" s="268"/>
      <c r="F211" s="258"/>
    </row>
    <row r="212" spans="1:14" ht="16" x14ac:dyDescent="0.2">
      <c r="A212" s="213">
        <v>4.3</v>
      </c>
      <c r="B212" s="246" t="s">
        <v>703</v>
      </c>
      <c r="C212" s="222"/>
      <c r="D212" s="241" t="e">
        <f>VLOOKUP(C212,VLOOK!$B$80:$C$82,2,FALSE)</f>
        <v>#N/A</v>
      </c>
      <c r="E212" s="245"/>
      <c r="F212" s="282"/>
    </row>
    <row r="213" spans="1:14" x14ac:dyDescent="0.2">
      <c r="B213" s="246"/>
      <c r="C213" s="240"/>
      <c r="D213" s="241"/>
      <c r="E213" s="268"/>
      <c r="F213" s="282"/>
    </row>
    <row r="214" spans="1:14" ht="32" x14ac:dyDescent="0.2">
      <c r="A214" s="213">
        <v>4.3</v>
      </c>
      <c r="B214" s="246" t="s">
        <v>599</v>
      </c>
      <c r="C214" s="222"/>
      <c r="D214" s="241" t="e">
        <f>VLOOKUP(C214,VLOOK!$B$80:$C$82,2,FALSE)</f>
        <v>#N/A</v>
      </c>
      <c r="E214" s="245"/>
      <c r="M214" s="282"/>
      <c r="N214" s="282"/>
    </row>
    <row r="215" spans="1:14" x14ac:dyDescent="0.2">
      <c r="B215" s="246"/>
      <c r="C215" s="240"/>
      <c r="D215" s="241"/>
      <c r="E215" s="242"/>
      <c r="M215" s="282"/>
      <c r="N215" s="282"/>
    </row>
    <row r="216" spans="1:14" ht="48" x14ac:dyDescent="0.2">
      <c r="A216" s="213">
        <v>4.3</v>
      </c>
      <c r="B216" s="246" t="s">
        <v>600</v>
      </c>
      <c r="C216" s="222"/>
      <c r="D216" s="241"/>
      <c r="E216" s="245"/>
      <c r="F216" s="258"/>
    </row>
    <row r="217" spans="1:14" x14ac:dyDescent="0.2">
      <c r="B217" s="246"/>
      <c r="C217" s="240"/>
      <c r="D217" s="241"/>
      <c r="E217" s="268"/>
      <c r="F217" s="258"/>
    </row>
    <row r="218" spans="1:14" ht="32" x14ac:dyDescent="0.2">
      <c r="A218" s="213">
        <v>4.3</v>
      </c>
      <c r="B218" s="246" t="s">
        <v>601</v>
      </c>
      <c r="C218" s="222"/>
      <c r="D218" s="241" t="e">
        <f>VLOOKUP(C218,VLOOK!B167:C169,2,FALSE)</f>
        <v>#N/A</v>
      </c>
      <c r="E218" s="245"/>
    </row>
    <row r="219" spans="1:14" x14ac:dyDescent="0.2">
      <c r="B219" s="263"/>
      <c r="C219" s="240"/>
      <c r="D219" s="241"/>
      <c r="E219" s="242"/>
    </row>
    <row r="220" spans="1:14" x14ac:dyDescent="0.2">
      <c r="B220" s="263"/>
      <c r="C220" s="240"/>
      <c r="D220" s="241"/>
      <c r="E220" s="242"/>
    </row>
    <row r="221" spans="1:14" ht="48" x14ac:dyDescent="0.2">
      <c r="A221" s="213">
        <v>4.3</v>
      </c>
      <c r="B221" s="246" t="s">
        <v>602</v>
      </c>
      <c r="C221" s="222"/>
      <c r="D221" s="241"/>
      <c r="E221" s="245"/>
      <c r="G221" s="258"/>
      <c r="H221" s="258"/>
    </row>
    <row r="222" spans="1:14" x14ac:dyDescent="0.2">
      <c r="B222" s="246"/>
      <c r="C222" s="240"/>
      <c r="D222" s="241"/>
      <c r="E222" s="242"/>
      <c r="G222" s="258"/>
      <c r="H222" s="258"/>
    </row>
    <row r="223" spans="1:14" ht="48" x14ac:dyDescent="0.2">
      <c r="A223" s="213">
        <v>4.3</v>
      </c>
      <c r="B223" s="246" t="s">
        <v>704</v>
      </c>
      <c r="C223" s="222"/>
      <c r="D223" s="241"/>
      <c r="E223" s="245"/>
    </row>
    <row r="224" spans="1:14" x14ac:dyDescent="0.2">
      <c r="B224" s="246"/>
      <c r="C224" s="240"/>
      <c r="D224" s="241"/>
      <c r="E224" s="242"/>
    </row>
    <row r="225" spans="1:15" ht="42" x14ac:dyDescent="0.2">
      <c r="A225" s="213">
        <v>4.3</v>
      </c>
      <c r="B225" s="246" t="s">
        <v>705</v>
      </c>
      <c r="C225" s="222"/>
      <c r="D225" s="298" t="e">
        <f>VLOOKUP(C225,VLOOK!B172:C174,2,FALSE)</f>
        <v>#N/A</v>
      </c>
      <c r="E225" s="245"/>
    </row>
    <row r="226" spans="1:15" ht="16" thickBot="1" x14ac:dyDescent="0.25">
      <c r="B226" s="274"/>
      <c r="C226" s="249"/>
      <c r="D226" s="250"/>
      <c r="E226" s="251"/>
    </row>
    <row r="227" spans="1:15" x14ac:dyDescent="0.2">
      <c r="B227" s="280"/>
      <c r="C227" s="236"/>
      <c r="D227" s="237"/>
      <c r="E227" s="238"/>
      <c r="G227" s="258"/>
      <c r="H227" s="258"/>
    </row>
    <row r="228" spans="1:15" ht="16" x14ac:dyDescent="0.2">
      <c r="B228" s="283" t="s">
        <v>706</v>
      </c>
      <c r="C228" s="240"/>
      <c r="D228" s="241"/>
      <c r="E228" s="242"/>
    </row>
    <row r="229" spans="1:15" ht="16" x14ac:dyDescent="0.2">
      <c r="B229" s="239" t="s">
        <v>707</v>
      </c>
      <c r="C229" s="240"/>
      <c r="D229" s="241"/>
      <c r="E229" s="242"/>
    </row>
    <row r="230" spans="1:15" ht="16" x14ac:dyDescent="0.2">
      <c r="B230" s="243" t="s">
        <v>538</v>
      </c>
      <c r="C230" s="240"/>
      <c r="D230" s="241"/>
      <c r="E230" s="242"/>
      <c r="H230" s="260"/>
    </row>
    <row r="231" spans="1:15" x14ac:dyDescent="0.2">
      <c r="B231" s="257" t="s">
        <v>540</v>
      </c>
      <c r="C231" s="240"/>
      <c r="D231" s="241"/>
      <c r="E231" s="242"/>
      <c r="H231" s="260"/>
    </row>
    <row r="232" spans="1:15" x14ac:dyDescent="0.2">
      <c r="B232" s="244"/>
      <c r="C232" s="240"/>
      <c r="D232" s="241"/>
      <c r="E232" s="242"/>
      <c r="H232" s="260"/>
    </row>
    <row r="233" spans="1:15" ht="32" x14ac:dyDescent="0.2">
      <c r="A233" s="213">
        <v>1.5</v>
      </c>
      <c r="B233" s="246" t="s">
        <v>603</v>
      </c>
      <c r="C233" s="222"/>
      <c r="D233" s="241"/>
      <c r="E233" s="245"/>
    </row>
    <row r="234" spans="1:15" x14ac:dyDescent="0.2">
      <c r="B234" s="246"/>
      <c r="C234" s="240"/>
      <c r="D234" s="241"/>
      <c r="E234" s="242"/>
    </row>
    <row r="235" spans="1:15" ht="32" x14ac:dyDescent="0.2">
      <c r="A235" s="213">
        <v>1.5</v>
      </c>
      <c r="B235" s="246" t="s">
        <v>604</v>
      </c>
      <c r="C235" s="222"/>
      <c r="D235" s="241" t="e">
        <f>VLOOKUP(C235,VLOOK!B177:C179,2,FALSE)</f>
        <v>#N/A</v>
      </c>
      <c r="E235" s="245"/>
      <c r="N235" s="258"/>
      <c r="O235" s="258"/>
    </row>
    <row r="236" spans="1:15" x14ac:dyDescent="0.2">
      <c r="B236" s="246"/>
      <c r="C236" s="240"/>
      <c r="D236" s="241"/>
      <c r="E236" s="242"/>
    </row>
    <row r="237" spans="1:15" ht="48" x14ac:dyDescent="0.2">
      <c r="A237" s="213">
        <v>1.5</v>
      </c>
      <c r="B237" s="246" t="s">
        <v>708</v>
      </c>
      <c r="C237" s="222"/>
      <c r="D237" s="241"/>
      <c r="E237" s="245"/>
      <c r="F237" s="258"/>
      <c r="G237" s="258"/>
    </row>
    <row r="238" spans="1:15" x14ac:dyDescent="0.2">
      <c r="B238" s="246"/>
      <c r="C238" s="240"/>
      <c r="D238" s="241"/>
      <c r="E238" s="242"/>
      <c r="F238" s="258"/>
      <c r="G238" s="258"/>
    </row>
    <row r="239" spans="1:15" ht="32" x14ac:dyDescent="0.2">
      <c r="A239" s="213">
        <v>1.5</v>
      </c>
      <c r="B239" s="246" t="s">
        <v>523</v>
      </c>
      <c r="C239" s="222"/>
      <c r="D239" s="241"/>
      <c r="E239" s="245"/>
      <c r="I239" s="258"/>
      <c r="J239" s="258"/>
    </row>
    <row r="240" spans="1:15" x14ac:dyDescent="0.2">
      <c r="B240" s="246"/>
      <c r="C240" s="240"/>
      <c r="D240" s="241"/>
      <c r="E240" s="242"/>
      <c r="I240" s="258"/>
      <c r="J240" s="258"/>
    </row>
    <row r="241" spans="1:16" ht="16" x14ac:dyDescent="0.2">
      <c r="A241" s="213">
        <v>1.5</v>
      </c>
      <c r="B241" s="246" t="s">
        <v>709</v>
      </c>
      <c r="C241" s="222"/>
      <c r="D241" s="241"/>
      <c r="E241" s="245"/>
    </row>
    <row r="242" spans="1:16" x14ac:dyDescent="0.2">
      <c r="B242" s="246"/>
      <c r="C242" s="240"/>
      <c r="D242" s="241"/>
      <c r="E242" s="242"/>
    </row>
    <row r="243" spans="1:16" ht="32" x14ac:dyDescent="0.2">
      <c r="A243" s="213">
        <v>1.5</v>
      </c>
      <c r="B243" s="246" t="s">
        <v>710</v>
      </c>
      <c r="C243" s="222"/>
      <c r="D243" s="241"/>
      <c r="E243" s="245"/>
    </row>
    <row r="244" spans="1:16" x14ac:dyDescent="0.2">
      <c r="B244" s="246"/>
      <c r="C244" s="240"/>
      <c r="D244" s="241"/>
      <c r="E244" s="242"/>
    </row>
    <row r="245" spans="1:16" ht="16" x14ac:dyDescent="0.2">
      <c r="A245" s="213">
        <v>1.5</v>
      </c>
      <c r="B245" s="246" t="s">
        <v>711</v>
      </c>
      <c r="C245" s="222"/>
      <c r="D245" s="241" t="e">
        <f>VLOOKUP(C245,VLOOK!B167:C169,2,FALSE)</f>
        <v>#N/A</v>
      </c>
      <c r="E245" s="245"/>
    </row>
    <row r="246" spans="1:16" x14ac:dyDescent="0.2">
      <c r="B246" s="246"/>
      <c r="C246" s="240"/>
      <c r="D246" s="241"/>
      <c r="E246" s="242"/>
    </row>
    <row r="247" spans="1:16" ht="32" x14ac:dyDescent="0.2">
      <c r="A247" s="213">
        <v>1.5</v>
      </c>
      <c r="B247" s="246" t="s">
        <v>712</v>
      </c>
      <c r="C247" s="222"/>
      <c r="D247" s="241"/>
      <c r="E247" s="245"/>
      <c r="O247" s="258"/>
      <c r="P247" s="258"/>
    </row>
    <row r="248" spans="1:16" ht="16" thickBot="1" x14ac:dyDescent="0.25">
      <c r="B248" s="274"/>
      <c r="C248" s="249"/>
      <c r="D248" s="250"/>
      <c r="E248" s="251"/>
      <c r="O248" s="258"/>
      <c r="P248" s="258"/>
    </row>
    <row r="249" spans="1:16" x14ac:dyDescent="0.2">
      <c r="B249" s="284"/>
      <c r="C249" s="236"/>
      <c r="D249" s="237"/>
      <c r="E249" s="238"/>
      <c r="O249" s="258"/>
      <c r="P249" s="258"/>
    </row>
    <row r="250" spans="1:16" ht="16" x14ac:dyDescent="0.2">
      <c r="B250" s="283" t="s">
        <v>605</v>
      </c>
      <c r="C250" s="240"/>
      <c r="D250" s="241"/>
      <c r="E250" s="242"/>
    </row>
    <row r="251" spans="1:16" ht="16" x14ac:dyDescent="0.2">
      <c r="B251" s="239" t="s">
        <v>713</v>
      </c>
      <c r="C251" s="240"/>
      <c r="D251" s="241"/>
      <c r="E251" s="242"/>
    </row>
    <row r="252" spans="1:16" ht="16" x14ac:dyDescent="0.2">
      <c r="B252" s="243" t="s">
        <v>538</v>
      </c>
      <c r="C252" s="240"/>
      <c r="D252" s="241"/>
      <c r="E252" s="242"/>
    </row>
    <row r="253" spans="1:16" x14ac:dyDescent="0.2">
      <c r="B253" s="257" t="s">
        <v>540</v>
      </c>
      <c r="C253" s="240"/>
      <c r="D253" s="241"/>
      <c r="E253" s="242"/>
      <c r="H253" s="260"/>
    </row>
    <row r="254" spans="1:16" x14ac:dyDescent="0.2">
      <c r="B254" s="244"/>
      <c r="C254" s="240"/>
      <c r="D254" s="241"/>
      <c r="E254" s="242"/>
      <c r="H254" s="260"/>
    </row>
    <row r="255" spans="1:16" ht="59.25" customHeight="1" x14ac:dyDescent="0.2">
      <c r="A255" s="213">
        <v>3.1</v>
      </c>
      <c r="B255" s="246" t="s">
        <v>606</v>
      </c>
      <c r="C255" s="222"/>
      <c r="D255" s="285" t="e">
        <f>VLOOKUP(C255,VLOOK!B148:C150,2,FALSE)</f>
        <v>#N/A</v>
      </c>
      <c r="E255" s="245"/>
      <c r="F255" s="286"/>
    </row>
    <row r="256" spans="1:16" x14ac:dyDescent="0.2">
      <c r="B256" s="253"/>
      <c r="C256" s="240"/>
      <c r="D256" s="241"/>
      <c r="E256" s="242"/>
    </row>
    <row r="257" spans="1:11" x14ac:dyDescent="0.2">
      <c r="B257" s="263"/>
      <c r="C257" s="240"/>
      <c r="D257" s="241"/>
      <c r="E257" s="242"/>
    </row>
    <row r="258" spans="1:11" ht="32" x14ac:dyDescent="0.2">
      <c r="A258" s="213">
        <v>2.8</v>
      </c>
      <c r="B258" s="246" t="s">
        <v>608</v>
      </c>
      <c r="C258" s="222"/>
      <c r="D258" s="241"/>
      <c r="E258" s="245"/>
    </row>
    <row r="259" spans="1:11" x14ac:dyDescent="0.2">
      <c r="B259" s="246"/>
      <c r="C259" s="240"/>
      <c r="D259" s="241"/>
      <c r="E259" s="268"/>
    </row>
    <row r="260" spans="1:11" ht="76.25" customHeight="1" x14ac:dyDescent="0.2">
      <c r="A260" s="213">
        <v>3.1</v>
      </c>
      <c r="B260" s="246" t="s">
        <v>609</v>
      </c>
      <c r="C260" s="222"/>
      <c r="D260" s="241" t="e">
        <f>VLOOKUP(C260,VLOOK!B186:C188,2,FALSE)</f>
        <v>#N/A</v>
      </c>
      <c r="E260" s="245"/>
      <c r="K260" s="258"/>
    </row>
    <row r="261" spans="1:11" x14ac:dyDescent="0.2">
      <c r="B261" s="263"/>
      <c r="C261" s="240"/>
      <c r="D261" s="241"/>
      <c r="E261" s="242"/>
    </row>
    <row r="262" spans="1:11" x14ac:dyDescent="0.2">
      <c r="B262" s="263"/>
      <c r="C262" s="240"/>
      <c r="D262" s="241"/>
      <c r="E262" s="242"/>
    </row>
    <row r="263" spans="1:11" x14ac:dyDescent="0.2">
      <c r="B263" s="263"/>
      <c r="C263" s="240"/>
      <c r="D263" s="241"/>
      <c r="E263" s="242"/>
    </row>
    <row r="264" spans="1:11" ht="32" x14ac:dyDescent="0.2">
      <c r="A264" s="213">
        <v>2.8</v>
      </c>
      <c r="B264" s="246" t="s">
        <v>714</v>
      </c>
      <c r="C264" s="222"/>
      <c r="D264" s="241" t="e">
        <f>VLOOKUP(C264,VLOOK!B167:C169,2,FALSE)</f>
        <v>#N/A</v>
      </c>
      <c r="E264" s="245"/>
    </row>
    <row r="265" spans="1:11" x14ac:dyDescent="0.2">
      <c r="B265" s="263"/>
      <c r="C265" s="240"/>
      <c r="D265" s="241"/>
      <c r="E265" s="242"/>
    </row>
    <row r="266" spans="1:11" ht="45" customHeight="1" x14ac:dyDescent="0.2">
      <c r="A266" s="213">
        <v>3.2</v>
      </c>
      <c r="B266" s="246" t="s">
        <v>610</v>
      </c>
      <c r="C266" s="222"/>
      <c r="D266" s="241" t="e">
        <f>VLOOKUP(C266,VLOOK!B191:C193,2,FALSE)</f>
        <v>#N/A</v>
      </c>
      <c r="E266" s="245"/>
    </row>
    <row r="267" spans="1:11" x14ac:dyDescent="0.2">
      <c r="B267" s="263"/>
      <c r="C267" s="240"/>
      <c r="D267" s="241"/>
      <c r="E267" s="242"/>
      <c r="J267" s="258"/>
      <c r="K267" s="258"/>
    </row>
    <row r="268" spans="1:11" x14ac:dyDescent="0.2">
      <c r="B268" s="263"/>
      <c r="C268" s="240"/>
      <c r="D268" s="241"/>
      <c r="E268" s="242"/>
      <c r="J268" s="258"/>
      <c r="K268" s="258"/>
    </row>
    <row r="269" spans="1:11" ht="32" x14ac:dyDescent="0.2">
      <c r="A269" s="213">
        <v>3.2</v>
      </c>
      <c r="B269" s="246" t="s">
        <v>612</v>
      </c>
      <c r="C269" s="222"/>
      <c r="D269" s="241"/>
      <c r="E269" s="245"/>
      <c r="J269" s="258"/>
      <c r="K269" s="258"/>
    </row>
    <row r="270" spans="1:11" x14ac:dyDescent="0.2">
      <c r="B270" s="246"/>
      <c r="C270" s="240"/>
      <c r="D270" s="241"/>
      <c r="E270" s="268"/>
      <c r="J270" s="258"/>
      <c r="K270" s="258"/>
    </row>
    <row r="271" spans="1:11" ht="32" x14ac:dyDescent="0.2">
      <c r="A271" s="213">
        <v>2.8</v>
      </c>
      <c r="B271" s="246" t="s">
        <v>715</v>
      </c>
      <c r="C271" s="222"/>
      <c r="D271" s="241" t="e">
        <f>VLOOKUP(C271,VLOOK!$B$80:$C$82,2,FALSE)</f>
        <v>#N/A</v>
      </c>
      <c r="E271" s="245"/>
    </row>
    <row r="272" spans="1:11" ht="16" thickBot="1" x14ac:dyDescent="0.25">
      <c r="B272" s="274"/>
      <c r="C272" s="249"/>
      <c r="D272" s="250"/>
      <c r="E272" s="251"/>
    </row>
    <row r="273" spans="1:13" s="289" customFormat="1" x14ac:dyDescent="0.2">
      <c r="A273" s="287"/>
      <c r="B273" s="288"/>
      <c r="C273" s="236"/>
      <c r="D273" s="237"/>
      <c r="E273" s="238"/>
    </row>
    <row r="274" spans="1:13" ht="16" x14ac:dyDescent="0.2">
      <c r="B274" s="281" t="s">
        <v>716</v>
      </c>
      <c r="C274" s="240"/>
      <c r="D274" s="241"/>
      <c r="E274" s="242"/>
    </row>
    <row r="275" spans="1:13" ht="16" x14ac:dyDescent="0.2">
      <c r="B275" s="239" t="s">
        <v>717</v>
      </c>
      <c r="C275" s="240"/>
      <c r="D275" s="241"/>
      <c r="E275" s="242"/>
    </row>
    <row r="276" spans="1:13" ht="16" x14ac:dyDescent="0.2">
      <c r="B276" s="243" t="s">
        <v>538</v>
      </c>
      <c r="C276" s="240"/>
      <c r="D276" s="241"/>
      <c r="E276" s="242"/>
    </row>
    <row r="277" spans="1:13" x14ac:dyDescent="0.2">
      <c r="B277" s="257" t="s">
        <v>540</v>
      </c>
      <c r="C277" s="240"/>
      <c r="D277" s="241"/>
      <c r="E277" s="242"/>
    </row>
    <row r="278" spans="1:13" x14ac:dyDescent="0.2">
      <c r="B278" s="244"/>
      <c r="C278" s="240"/>
      <c r="D278" s="241"/>
      <c r="E278" s="242"/>
    </row>
    <row r="279" spans="1:13" ht="67.5" customHeight="1" x14ac:dyDescent="0.2">
      <c r="A279" s="213">
        <v>4.4000000000000004</v>
      </c>
      <c r="B279" s="246" t="s">
        <v>613</v>
      </c>
      <c r="C279" s="222"/>
      <c r="D279" s="241" t="e">
        <f>VLOOKUP(C279,VLOOK!B148:C150,2,FALSE)</f>
        <v>#N/A</v>
      </c>
      <c r="E279" s="245"/>
      <c r="G279" s="286"/>
      <c r="H279" s="286"/>
    </row>
    <row r="280" spans="1:13" x14ac:dyDescent="0.2">
      <c r="B280" s="244"/>
      <c r="C280" s="240"/>
      <c r="D280" s="241"/>
      <c r="E280" s="242"/>
    </row>
    <row r="281" spans="1:13" ht="32" x14ac:dyDescent="0.2">
      <c r="A281" s="213">
        <v>4.4000000000000004</v>
      </c>
      <c r="B281" s="246" t="s">
        <v>718</v>
      </c>
      <c r="C281" s="222"/>
      <c r="D281" s="241"/>
      <c r="E281" s="245"/>
    </row>
    <row r="282" spans="1:13" x14ac:dyDescent="0.2">
      <c r="B282" s="244"/>
      <c r="C282" s="240"/>
      <c r="D282" s="241"/>
      <c r="E282" s="242"/>
    </row>
    <row r="283" spans="1:13" ht="16" x14ac:dyDescent="0.2">
      <c r="A283" s="213">
        <v>4.4000000000000004</v>
      </c>
      <c r="B283" s="246" t="s">
        <v>719</v>
      </c>
      <c r="C283" s="222"/>
      <c r="D283" s="241"/>
      <c r="E283" s="245"/>
      <c r="F283" s="286"/>
    </row>
    <row r="284" spans="1:13" x14ac:dyDescent="0.2">
      <c r="B284" s="244"/>
      <c r="C284" s="240"/>
      <c r="D284" s="241"/>
      <c r="E284" s="242"/>
    </row>
    <row r="285" spans="1:13" ht="32" x14ac:dyDescent="0.2">
      <c r="A285" s="213">
        <v>4.4000000000000004</v>
      </c>
      <c r="B285" s="246" t="s">
        <v>720</v>
      </c>
      <c r="C285" s="222"/>
      <c r="D285" s="241"/>
      <c r="E285" s="245"/>
      <c r="L285" s="286"/>
      <c r="M285" s="286"/>
    </row>
    <row r="286" spans="1:13" x14ac:dyDescent="0.2">
      <c r="B286" s="244"/>
      <c r="C286" s="240"/>
      <c r="D286" s="241"/>
      <c r="E286" s="242"/>
    </row>
    <row r="287" spans="1:13" ht="16" x14ac:dyDescent="0.2">
      <c r="A287" s="213">
        <v>4.4000000000000004</v>
      </c>
      <c r="B287" s="246" t="s">
        <v>524</v>
      </c>
      <c r="C287" s="240"/>
      <c r="D287" s="241" t="s">
        <v>688</v>
      </c>
      <c r="E287" s="245"/>
    </row>
    <row r="288" spans="1:13" x14ac:dyDescent="0.2">
      <c r="B288" s="244"/>
      <c r="C288" s="240"/>
      <c r="D288" s="241"/>
      <c r="E288" s="242"/>
    </row>
    <row r="289" spans="1:10" ht="32" x14ac:dyDescent="0.2">
      <c r="A289" s="213">
        <v>4.4000000000000004</v>
      </c>
      <c r="B289" s="246" t="s">
        <v>614</v>
      </c>
      <c r="C289" s="222"/>
      <c r="D289" s="241" t="e">
        <f>VLOOKUP(C289,VLOOK!B196:C198,2,FALSE)</f>
        <v>#N/A</v>
      </c>
      <c r="E289" s="245"/>
      <c r="I289" s="258"/>
      <c r="J289" s="258"/>
    </row>
    <row r="290" spans="1:10" x14ac:dyDescent="0.2">
      <c r="B290" s="244"/>
      <c r="C290" s="240"/>
      <c r="D290" s="241"/>
      <c r="E290" s="242"/>
    </row>
    <row r="291" spans="1:10" ht="16" x14ac:dyDescent="0.2">
      <c r="A291" s="213">
        <v>4.4000000000000004</v>
      </c>
      <c r="B291" s="246" t="s">
        <v>721</v>
      </c>
      <c r="C291" s="240"/>
      <c r="D291" s="241" t="s">
        <v>722</v>
      </c>
      <c r="E291" s="245"/>
      <c r="F291" s="286"/>
      <c r="G291" s="286"/>
    </row>
    <row r="292" spans="1:10" ht="32" x14ac:dyDescent="0.2">
      <c r="B292" s="263"/>
      <c r="C292" s="240"/>
      <c r="D292" s="241" t="s">
        <v>723</v>
      </c>
      <c r="E292" s="242"/>
    </row>
    <row r="293" spans="1:10" x14ac:dyDescent="0.2">
      <c r="B293" s="244"/>
      <c r="C293" s="240"/>
      <c r="D293" s="241"/>
      <c r="E293" s="242"/>
    </row>
    <row r="294" spans="1:10" ht="48" x14ac:dyDescent="0.2">
      <c r="A294" s="213">
        <v>4.4000000000000004</v>
      </c>
      <c r="B294" s="246" t="s">
        <v>622</v>
      </c>
      <c r="C294" s="222"/>
      <c r="D294" s="241"/>
      <c r="E294" s="245"/>
      <c r="I294" s="258"/>
      <c r="J294" s="258"/>
    </row>
    <row r="295" spans="1:10" ht="16" thickBot="1" x14ac:dyDescent="0.25">
      <c r="B295" s="290"/>
      <c r="C295" s="249"/>
      <c r="D295" s="250"/>
      <c r="E295" s="251"/>
    </row>
    <row r="296" spans="1:10" ht="16" x14ac:dyDescent="0.2">
      <c r="B296" s="235" t="s">
        <v>724</v>
      </c>
      <c r="C296" s="236"/>
      <c r="D296" s="237"/>
      <c r="E296" s="238"/>
    </row>
    <row r="297" spans="1:10" ht="16" x14ac:dyDescent="0.2">
      <c r="B297" s="239" t="s">
        <v>663</v>
      </c>
      <c r="C297" s="240"/>
      <c r="D297" s="241"/>
      <c r="E297" s="242"/>
    </row>
    <row r="298" spans="1:10" ht="16" x14ac:dyDescent="0.2">
      <c r="B298" s="243" t="s">
        <v>538</v>
      </c>
      <c r="C298" s="240"/>
      <c r="D298" s="241"/>
      <c r="E298" s="242"/>
    </row>
    <row r="299" spans="1:10" x14ac:dyDescent="0.2">
      <c r="B299" s="257" t="s">
        <v>540</v>
      </c>
      <c r="C299" s="240"/>
      <c r="D299" s="241"/>
      <c r="E299" s="242"/>
    </row>
    <row r="300" spans="1:10" x14ac:dyDescent="0.2">
      <c r="B300" s="239"/>
      <c r="C300" s="240"/>
      <c r="D300" s="241"/>
      <c r="E300" s="242"/>
    </row>
    <row r="301" spans="1:10" ht="48" x14ac:dyDescent="0.2">
      <c r="A301" s="213">
        <v>4.4000000000000004</v>
      </c>
      <c r="B301" s="246" t="s">
        <v>725</v>
      </c>
      <c r="C301" s="222"/>
      <c r="D301" s="241"/>
      <c r="E301" s="245"/>
      <c r="F301" s="258"/>
      <c r="G301" s="258"/>
    </row>
    <row r="302" spans="1:10" x14ac:dyDescent="0.2">
      <c r="B302" s="244"/>
      <c r="C302" s="240"/>
      <c r="D302" s="241"/>
      <c r="E302" s="242"/>
    </row>
    <row r="303" spans="1:10" ht="32" x14ac:dyDescent="0.2">
      <c r="A303" s="213">
        <v>4.4000000000000004</v>
      </c>
      <c r="B303" s="246" t="s">
        <v>726</v>
      </c>
      <c r="C303" s="240"/>
      <c r="D303" s="241" t="s">
        <v>727</v>
      </c>
      <c r="E303" s="245"/>
    </row>
    <row r="304" spans="1:10" x14ac:dyDescent="0.2">
      <c r="B304" s="244"/>
      <c r="C304" s="240"/>
      <c r="D304" s="241"/>
      <c r="E304" s="242"/>
    </row>
    <row r="305" spans="1:11" ht="32" x14ac:dyDescent="0.2">
      <c r="A305" s="213">
        <v>2.7</v>
      </c>
      <c r="B305" s="246" t="s">
        <v>728</v>
      </c>
      <c r="C305" s="240"/>
      <c r="D305" s="241" t="s">
        <v>722</v>
      </c>
      <c r="E305" s="245"/>
    </row>
    <row r="306" spans="1:11" x14ac:dyDescent="0.2">
      <c r="B306" s="244"/>
      <c r="C306" s="240"/>
      <c r="D306" s="241"/>
      <c r="E306" s="242"/>
    </row>
    <row r="307" spans="1:11" ht="32" x14ac:dyDescent="0.2">
      <c r="A307" s="213">
        <v>3.3</v>
      </c>
      <c r="B307" s="246" t="s">
        <v>623</v>
      </c>
      <c r="C307" s="222"/>
      <c r="D307" s="241" t="e">
        <f>VLOOKUP(C307,VLOOK!B205:C207,2,FALSE)</f>
        <v>#N/A</v>
      </c>
      <c r="E307" s="245"/>
      <c r="J307" s="258"/>
      <c r="K307" s="258"/>
    </row>
    <row r="308" spans="1:11" x14ac:dyDescent="0.2">
      <c r="B308" s="263"/>
      <c r="C308" s="240"/>
      <c r="D308" s="241"/>
      <c r="E308" s="242"/>
    </row>
    <row r="309" spans="1:11" ht="16" thickBot="1" x14ac:dyDescent="0.25">
      <c r="B309" s="248"/>
      <c r="C309" s="249"/>
      <c r="D309" s="250"/>
      <c r="E309" s="251"/>
    </row>
    <row r="310" spans="1:11" ht="16" x14ac:dyDescent="0.2">
      <c r="B310" s="235" t="s">
        <v>729</v>
      </c>
      <c r="C310" s="236"/>
      <c r="D310" s="237"/>
      <c r="E310" s="238"/>
    </row>
    <row r="311" spans="1:11" ht="32" x14ac:dyDescent="0.2">
      <c r="B311" s="239" t="s">
        <v>730</v>
      </c>
      <c r="C311" s="240"/>
      <c r="D311" s="241"/>
      <c r="E311" s="242"/>
    </row>
    <row r="312" spans="1:11" ht="16" x14ac:dyDescent="0.2">
      <c r="B312" s="243" t="s">
        <v>731</v>
      </c>
      <c r="C312" s="240"/>
      <c r="D312" s="241"/>
      <c r="E312" s="242"/>
    </row>
    <row r="313" spans="1:11" x14ac:dyDescent="0.2">
      <c r="B313" s="257" t="s">
        <v>732</v>
      </c>
      <c r="C313" s="240"/>
      <c r="D313" s="241"/>
      <c r="E313" s="242"/>
    </row>
    <row r="314" spans="1:11" x14ac:dyDescent="0.2">
      <c r="B314" s="244"/>
      <c r="C314" s="240"/>
      <c r="D314" s="241"/>
      <c r="E314" s="242"/>
    </row>
    <row r="315" spans="1:11" ht="32" x14ac:dyDescent="0.2">
      <c r="A315" s="213">
        <v>1.5</v>
      </c>
      <c r="B315" s="246" t="s">
        <v>733</v>
      </c>
      <c r="C315" s="222"/>
      <c r="D315" s="241"/>
      <c r="E315" s="245"/>
      <c r="F315" s="286"/>
    </row>
    <row r="316" spans="1:11" x14ac:dyDescent="0.2">
      <c r="B316" s="244"/>
      <c r="C316" s="240"/>
      <c r="D316" s="241"/>
      <c r="E316" s="242"/>
    </row>
    <row r="317" spans="1:11" ht="30.75" customHeight="1" x14ac:dyDescent="0.2">
      <c r="A317" s="213">
        <v>1.5</v>
      </c>
      <c r="B317" s="246" t="s">
        <v>734</v>
      </c>
      <c r="C317" s="222"/>
      <c r="D317" s="241" t="e">
        <f>VLOOKUP(C317,VLOOK!B209:C211,2,FALSE)</f>
        <v>#N/A</v>
      </c>
      <c r="E317" s="245"/>
      <c r="F317" s="258"/>
    </row>
    <row r="318" spans="1:11" x14ac:dyDescent="0.2">
      <c r="B318" s="246"/>
      <c r="C318" s="240"/>
      <c r="D318" s="241"/>
      <c r="E318" s="242"/>
      <c r="H318" s="258"/>
      <c r="I318" s="258"/>
    </row>
    <row r="319" spans="1:11" ht="16" x14ac:dyDescent="0.2">
      <c r="A319" s="213">
        <v>1.5</v>
      </c>
      <c r="B319" s="246" t="s">
        <v>735</v>
      </c>
      <c r="C319" s="222"/>
      <c r="D319" s="241"/>
      <c r="E319" s="245"/>
      <c r="F319" s="258"/>
    </row>
    <row r="320" spans="1:11" x14ac:dyDescent="0.2">
      <c r="B320" s="244"/>
      <c r="C320" s="240"/>
      <c r="D320" s="241"/>
      <c r="E320" s="242"/>
    </row>
    <row r="321" spans="1:10" ht="16" x14ac:dyDescent="0.2">
      <c r="A321" s="213">
        <v>1.5</v>
      </c>
      <c r="B321" s="246" t="s">
        <v>736</v>
      </c>
      <c r="C321" s="222"/>
      <c r="D321" s="241"/>
      <c r="E321" s="245"/>
      <c r="F321" s="258"/>
    </row>
    <row r="322" spans="1:10" x14ac:dyDescent="0.2">
      <c r="B322" s="244"/>
      <c r="C322" s="240"/>
      <c r="D322" s="241"/>
      <c r="E322" s="242"/>
    </row>
    <row r="323" spans="1:10" ht="35.25" customHeight="1" x14ac:dyDescent="0.2">
      <c r="A323" s="213">
        <v>1.5</v>
      </c>
      <c r="B323" s="246" t="s">
        <v>737</v>
      </c>
      <c r="C323" s="222"/>
      <c r="D323" s="241" t="e">
        <f>VLOOKUP(C323,VLOOK!B148:C150,2,FALSE)</f>
        <v>#N/A</v>
      </c>
      <c r="E323" s="245"/>
      <c r="F323" s="258"/>
    </row>
    <row r="324" spans="1:10" ht="16" thickBot="1" x14ac:dyDescent="0.25">
      <c r="B324" s="248"/>
      <c r="C324" s="249"/>
      <c r="D324" s="250"/>
      <c r="E324" s="251"/>
    </row>
    <row r="325" spans="1:10" ht="16" x14ac:dyDescent="0.2">
      <c r="B325" s="235" t="s">
        <v>738</v>
      </c>
      <c r="C325" s="236"/>
      <c r="D325" s="237"/>
      <c r="E325" s="238"/>
    </row>
    <row r="326" spans="1:10" ht="16" x14ac:dyDescent="0.2">
      <c r="B326" s="239" t="s">
        <v>739</v>
      </c>
      <c r="C326" s="240"/>
      <c r="D326" s="241"/>
      <c r="E326" s="242"/>
    </row>
    <row r="327" spans="1:10" ht="16" x14ac:dyDescent="0.2">
      <c r="B327" s="243" t="s">
        <v>538</v>
      </c>
      <c r="C327" s="240"/>
      <c r="D327" s="241"/>
      <c r="E327" s="242"/>
    </row>
    <row r="328" spans="1:10" x14ac:dyDescent="0.2">
      <c r="B328" s="257" t="s">
        <v>540</v>
      </c>
      <c r="C328" s="240"/>
      <c r="D328" s="241"/>
      <c r="E328" s="242"/>
      <c r="H328" s="260"/>
    </row>
    <row r="329" spans="1:10" x14ac:dyDescent="0.2">
      <c r="B329" s="244"/>
      <c r="C329" s="240"/>
      <c r="D329" s="241"/>
      <c r="E329" s="242"/>
    </row>
    <row r="330" spans="1:10" ht="32" x14ac:dyDescent="0.2">
      <c r="A330" s="213">
        <v>1.2</v>
      </c>
      <c r="B330" s="246" t="s">
        <v>621</v>
      </c>
      <c r="C330" s="222"/>
      <c r="D330" s="241" t="e">
        <f>VLOOKUP(C330,VLOOK!B214:C216,2,FALSE)</f>
        <v>#N/A</v>
      </c>
      <c r="E330" s="245"/>
    </row>
    <row r="331" spans="1:10" x14ac:dyDescent="0.2">
      <c r="B331" s="244"/>
      <c r="C331" s="240"/>
      <c r="D331" s="241"/>
      <c r="E331" s="242"/>
    </row>
    <row r="332" spans="1:10" ht="32" x14ac:dyDescent="0.2">
      <c r="A332" s="213">
        <v>1.2</v>
      </c>
      <c r="B332" s="246" t="s">
        <v>620</v>
      </c>
      <c r="C332" s="222"/>
      <c r="D332" s="241"/>
      <c r="E332" s="245"/>
      <c r="J332" s="258"/>
    </row>
    <row r="333" spans="1:10" ht="16" thickBot="1" x14ac:dyDescent="0.25">
      <c r="B333" s="248"/>
      <c r="C333" s="249"/>
      <c r="D333" s="250"/>
      <c r="E333" s="251"/>
    </row>
    <row r="334" spans="1:10" ht="32" x14ac:dyDescent="0.2">
      <c r="B334" s="299" t="s">
        <v>521</v>
      </c>
      <c r="C334" s="236"/>
      <c r="D334" s="237"/>
      <c r="E334" s="238"/>
    </row>
    <row r="335" spans="1:10" ht="16" x14ac:dyDescent="0.2">
      <c r="B335" s="239" t="s">
        <v>663</v>
      </c>
      <c r="C335" s="240"/>
      <c r="D335" s="241"/>
      <c r="E335" s="242"/>
    </row>
    <row r="336" spans="1:10" ht="16" x14ac:dyDescent="0.2">
      <c r="B336" s="243" t="s">
        <v>538</v>
      </c>
      <c r="C336" s="240"/>
      <c r="D336" s="241"/>
      <c r="E336" s="242"/>
    </row>
    <row r="337" spans="1:5" x14ac:dyDescent="0.2">
      <c r="B337" s="257" t="s">
        <v>540</v>
      </c>
      <c r="C337" s="240"/>
      <c r="D337" s="241"/>
      <c r="E337" s="242"/>
    </row>
    <row r="338" spans="1:5" x14ac:dyDescent="0.2">
      <c r="B338" s="239"/>
      <c r="C338" s="240"/>
      <c r="D338" s="241"/>
      <c r="E338" s="242"/>
    </row>
    <row r="339" spans="1:5" ht="32" x14ac:dyDescent="0.2">
      <c r="A339" s="213">
        <v>3.3</v>
      </c>
      <c r="B339" s="246" t="s">
        <v>527</v>
      </c>
      <c r="C339" s="222"/>
      <c r="D339" s="241"/>
      <c r="E339" s="245"/>
    </row>
    <row r="340" spans="1:5" x14ac:dyDescent="0.2">
      <c r="B340" s="244"/>
      <c r="C340" s="240"/>
      <c r="D340" s="241"/>
      <c r="E340" s="242"/>
    </row>
    <row r="341" spans="1:5" x14ac:dyDescent="0.2">
      <c r="A341" s="213">
        <v>3.3</v>
      </c>
      <c r="B341" s="246"/>
      <c r="C341" s="241"/>
      <c r="D341" s="241"/>
      <c r="E341" s="242"/>
    </row>
    <row r="342" spans="1:5" x14ac:dyDescent="0.2">
      <c r="B342" s="297"/>
      <c r="C342" s="240"/>
      <c r="D342" s="241"/>
      <c r="E342" s="242"/>
    </row>
    <row r="343" spans="1:5" ht="32" x14ac:dyDescent="0.2">
      <c r="A343" s="213">
        <v>3.3</v>
      </c>
      <c r="B343" s="297" t="s">
        <v>522</v>
      </c>
      <c r="C343" s="222"/>
      <c r="D343" s="264" t="e">
        <f>VLOOKUP(C343,VLOOK!B158:C160,2,FALSE)</f>
        <v>#N/A</v>
      </c>
      <c r="E343" s="245"/>
    </row>
    <row r="344" spans="1:5" x14ac:dyDescent="0.2">
      <c r="B344" s="263"/>
      <c r="C344" s="240"/>
      <c r="D344" s="241"/>
      <c r="E344" s="242"/>
    </row>
    <row r="345" spans="1:5" ht="89.25" customHeight="1" thickBot="1" x14ac:dyDescent="0.25">
      <c r="A345" s="213">
        <v>5.2</v>
      </c>
      <c r="B345" s="291" t="s">
        <v>740</v>
      </c>
      <c r="C345" s="249"/>
      <c r="D345" s="250" t="s">
        <v>685</v>
      </c>
      <c r="E345" s="292"/>
    </row>
    <row r="347" spans="1:5" x14ac:dyDescent="0.2">
      <c r="B347" s="220"/>
    </row>
    <row r="348" spans="1:5" x14ac:dyDescent="0.2">
      <c r="B348" s="220"/>
    </row>
    <row r="349" spans="1:5" x14ac:dyDescent="0.2">
      <c r="B349" s="220"/>
    </row>
    <row r="350" spans="1:5" x14ac:dyDescent="0.2">
      <c r="B350" s="223"/>
    </row>
  </sheetData>
  <sheetProtection selectLockedCells="1"/>
  <dataValidations count="6">
    <dataValidation type="list" allowBlank="1" showInputMessage="1" showErrorMessage="1" sqref="C6 C33 C47 C49 C56 C58 C61 C65 C67 C73 C75 C83 C86 C88 C91 C93 C100 C109 C111:C112 C119 C121 C123 C125 C132 C135 C139 C141 C152 C154 C158 C162 C164 C166 C168 C170 C177 C179 C181 C184 C186 C188 C191 C193 C195 C197 C137 C201 C203 C210 C212 C214 C216 C218 C221 C223 C225 C233 C235 C237 C239 C241 C243 C245 C247 C255 C258 C260 C264 C266 C269 C271 C279 C281 C283 C285 C289 C294 C301 C307 C315 C317 C319 C321 C323 C330 C332 C160 C343 C42 C8:C10" xr:uid="{00000000-0002-0000-0100-000000000000}">
      <formula1>yesno</formula1>
    </dataValidation>
    <dataValidation type="list" allowBlank="1" showInputMessage="1" showErrorMessage="1" sqref="C63" xr:uid="{00000000-0002-0000-0100-000001000000}">
      <formula1>ynn</formula1>
    </dataValidation>
    <dataValidation type="list" allowBlank="1" showInputMessage="1" showErrorMessage="1" sqref="C143" xr:uid="{00000000-0002-0000-0100-000002000000}">
      <formula1>acctsys</formula1>
    </dataValidation>
    <dataValidation type="list" allowBlank="1" showInputMessage="1" showErrorMessage="1" sqref="C146" xr:uid="{00000000-0002-0000-0100-000003000000}">
      <formula1>caac</formula1>
    </dataValidation>
    <dataValidation type="list" allowBlank="1" showInputMessage="1" showErrorMessage="1" sqref="C339" xr:uid="{00000000-0002-0000-0100-000004000000}">
      <formula1>adre</formula1>
    </dataValidation>
    <dataValidation type="list" allowBlank="1" showInputMessage="1" showErrorMessage="1" error="Por favor elija Sí O No" sqref="C199" xr:uid="{00000000-0002-0000-0100-000005000000}">
      <formula1>yesno</formula1>
    </dataValidation>
  </dataValidations>
  <pageMargins left="0.7" right="0.7" top="0.75" bottom="0.75" header="0.3" footer="0.3"/>
  <pageSetup scale="53" fitToHeight="10" orientation="portrait" r:id="rId1"/>
  <rowBreaks count="3" manualBreakCount="3">
    <brk id="50" max="4" man="1"/>
    <brk id="171" max="4" man="1"/>
    <brk id="299"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VLOOK!$B$44:$B$47</xm:f>
          </x14:formula1>
          <xm:sqref>C44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17"/>
  <sheetViews>
    <sheetView zoomScale="120" zoomScaleNormal="120" workbookViewId="0">
      <selection activeCell="Y8" sqref="Y8:AA10"/>
    </sheetView>
  </sheetViews>
  <sheetFormatPr baseColWidth="10" defaultColWidth="8.83203125" defaultRowHeight="15" x14ac:dyDescent="0.2"/>
  <cols>
    <col min="1" max="1" width="2.6640625" customWidth="1"/>
    <col min="2" max="2" width="19.5" customWidth="1"/>
    <col min="3" max="3" width="11" customWidth="1"/>
    <col min="4" max="4" width="9.1640625" customWidth="1"/>
    <col min="5" max="5" width="17.5" customWidth="1"/>
    <col min="6" max="6" width="14" customWidth="1"/>
    <col min="7" max="7" width="3.5" customWidth="1"/>
    <col min="8" max="8" width="2.6640625" customWidth="1"/>
    <col min="9" max="9" width="2.5" customWidth="1"/>
    <col min="10" max="10" width="9.1640625" customWidth="1"/>
    <col min="11" max="11" width="3.33203125" style="300" customWidth="1"/>
    <col min="12" max="12" width="3.83203125" style="300" customWidth="1"/>
    <col min="13" max="13" width="18.83203125" customWidth="1"/>
    <col min="22" max="23" width="8.83203125" style="300"/>
    <col min="24" max="24" width="20.33203125" customWidth="1"/>
    <col min="33" max="16384" width="8.83203125" style="300"/>
  </cols>
  <sheetData>
    <row r="1" spans="1:32" ht="5.25" customHeight="1" thickBot="1" x14ac:dyDescent="0.25"/>
    <row r="2" spans="1:32" ht="16" thickBot="1" x14ac:dyDescent="0.25">
      <c r="B2" s="184" t="s">
        <v>624</v>
      </c>
      <c r="C2" s="185"/>
      <c r="D2" s="185"/>
      <c r="E2" s="185"/>
      <c r="F2" s="185"/>
      <c r="G2" s="185"/>
      <c r="H2" s="185"/>
      <c r="I2" s="185"/>
      <c r="J2" s="186"/>
      <c r="M2" s="184" t="s">
        <v>624</v>
      </c>
      <c r="N2" s="185"/>
      <c r="O2" s="185"/>
      <c r="P2" s="185"/>
      <c r="Q2" s="185"/>
      <c r="R2" s="185"/>
      <c r="S2" s="185"/>
      <c r="T2" s="185"/>
      <c r="U2" s="186"/>
      <c r="X2" s="184" t="s">
        <v>624</v>
      </c>
      <c r="Y2" s="185"/>
      <c r="Z2" s="185"/>
      <c r="AA2" s="185"/>
      <c r="AB2" s="185"/>
      <c r="AC2" s="185"/>
      <c r="AD2" s="185"/>
      <c r="AE2" s="185"/>
      <c r="AF2" s="186"/>
    </row>
    <row r="3" spans="1:32" ht="21" customHeight="1" x14ac:dyDescent="0.2">
      <c r="B3" s="187" t="s">
        <v>0</v>
      </c>
      <c r="C3" s="188"/>
      <c r="D3" s="188"/>
      <c r="E3" s="188"/>
      <c r="F3" s="188"/>
      <c r="G3" s="188"/>
      <c r="H3" s="188"/>
      <c r="I3" s="188"/>
      <c r="J3" s="189"/>
      <c r="M3" s="187" t="s">
        <v>1</v>
      </c>
      <c r="N3" s="188"/>
      <c r="O3" s="188"/>
      <c r="P3" s="188"/>
      <c r="Q3" s="188"/>
      <c r="R3" s="188"/>
      <c r="S3" s="188"/>
      <c r="T3" s="188"/>
      <c r="U3" s="189"/>
      <c r="X3" s="187" t="s">
        <v>2</v>
      </c>
      <c r="Y3" s="188"/>
      <c r="Z3" s="188"/>
      <c r="AA3" s="188"/>
      <c r="AB3" s="188"/>
      <c r="AC3" s="188"/>
      <c r="AD3" s="188"/>
      <c r="AE3" s="188"/>
      <c r="AF3" s="189"/>
    </row>
    <row r="4" spans="1:32" ht="9" customHeight="1" thickBot="1" x14ac:dyDescent="0.25">
      <c r="B4" s="171"/>
      <c r="C4" s="172"/>
      <c r="D4" s="172"/>
      <c r="E4" s="172"/>
      <c r="F4" s="172"/>
      <c r="G4" s="172"/>
      <c r="H4" s="172"/>
      <c r="I4" s="172"/>
      <c r="J4" s="173"/>
      <c r="M4" s="171"/>
      <c r="N4" s="172"/>
      <c r="O4" s="172"/>
      <c r="P4" s="172"/>
      <c r="Q4" s="172"/>
      <c r="R4" s="172"/>
      <c r="S4" s="172"/>
      <c r="T4" s="172"/>
      <c r="U4" s="173"/>
      <c r="X4" s="171"/>
      <c r="Y4" s="172"/>
      <c r="Z4" s="172"/>
      <c r="AA4" s="172"/>
      <c r="AB4" s="172"/>
      <c r="AC4" s="172"/>
      <c r="AD4" s="172"/>
      <c r="AE4" s="172"/>
      <c r="AF4" s="173"/>
    </row>
    <row r="5" spans="1:32" ht="15.75" customHeight="1" thickBot="1" x14ac:dyDescent="0.25">
      <c r="B5" s="174" t="s">
        <v>3</v>
      </c>
      <c r="C5" s="162"/>
      <c r="D5" s="162"/>
      <c r="E5" s="163"/>
      <c r="F5" s="175" t="s">
        <v>4</v>
      </c>
      <c r="G5" s="168"/>
      <c r="H5" s="166"/>
      <c r="I5" s="166"/>
      <c r="J5" s="167"/>
      <c r="M5" s="174" t="s">
        <v>5</v>
      </c>
      <c r="N5" s="162"/>
      <c r="O5" s="162"/>
      <c r="P5" s="163"/>
      <c r="Q5" s="175" t="s">
        <v>6</v>
      </c>
      <c r="R5" s="168"/>
      <c r="S5" s="166"/>
      <c r="T5" s="166"/>
      <c r="U5" s="167"/>
      <c r="X5" s="174" t="s">
        <v>7</v>
      </c>
      <c r="Y5" s="162"/>
      <c r="Z5" s="162"/>
      <c r="AA5" s="163"/>
      <c r="AB5" s="175" t="s">
        <v>8</v>
      </c>
      <c r="AC5" s="168"/>
      <c r="AD5" s="166"/>
      <c r="AE5" s="166"/>
      <c r="AF5" s="167"/>
    </row>
    <row r="6" spans="1:32" ht="114.75" customHeight="1" thickBot="1" x14ac:dyDescent="0.25">
      <c r="B6" s="190"/>
      <c r="C6" s="191"/>
      <c r="D6" s="191"/>
      <c r="E6" s="192"/>
      <c r="F6" s="193"/>
      <c r="G6" s="194"/>
      <c r="H6" s="194"/>
      <c r="I6" s="194"/>
      <c r="J6" s="195"/>
      <c r="M6" s="193"/>
      <c r="N6" s="194"/>
      <c r="O6" s="194"/>
      <c r="P6" s="195"/>
      <c r="Q6" s="193"/>
      <c r="R6" s="194"/>
      <c r="S6" s="194"/>
      <c r="T6" s="194"/>
      <c r="U6" s="195"/>
      <c r="X6" s="190"/>
      <c r="Y6" s="191"/>
      <c r="Z6" s="191"/>
      <c r="AA6" s="192"/>
      <c r="AB6" s="193" t="s">
        <v>9</v>
      </c>
      <c r="AC6" s="194"/>
      <c r="AD6" s="194"/>
      <c r="AE6" s="194"/>
      <c r="AF6" s="195"/>
    </row>
    <row r="7" spans="1:32" ht="16" thickBot="1" x14ac:dyDescent="0.25">
      <c r="B7" s="176" t="s">
        <v>10</v>
      </c>
      <c r="C7" s="196"/>
      <c r="D7" s="196"/>
      <c r="E7" s="197"/>
      <c r="F7" s="169"/>
      <c r="G7" s="169"/>
      <c r="H7" s="169"/>
      <c r="I7" s="169"/>
      <c r="J7" s="170"/>
      <c r="M7" s="176" t="s">
        <v>11</v>
      </c>
      <c r="N7" s="196"/>
      <c r="O7" s="196"/>
      <c r="P7" s="197"/>
      <c r="Q7" s="169"/>
      <c r="R7" s="169"/>
      <c r="S7" s="169"/>
      <c r="T7" s="169"/>
      <c r="U7" s="170"/>
      <c r="X7" s="176" t="s">
        <v>12</v>
      </c>
      <c r="Y7" s="196"/>
      <c r="Z7" s="196"/>
      <c r="AA7" s="197"/>
      <c r="AB7" s="169"/>
      <c r="AC7" s="169"/>
      <c r="AD7" s="169"/>
      <c r="AE7" s="169"/>
      <c r="AF7" s="170"/>
    </row>
    <row r="8" spans="1:32" ht="16" thickBot="1" x14ac:dyDescent="0.25">
      <c r="B8" s="176" t="s">
        <v>13</v>
      </c>
      <c r="C8" s="198"/>
      <c r="D8" s="198"/>
      <c r="E8" s="199"/>
      <c r="F8" s="169"/>
      <c r="G8" s="169"/>
      <c r="H8" s="169"/>
      <c r="I8" s="169"/>
      <c r="J8" s="170"/>
      <c r="M8" s="176" t="s">
        <v>14</v>
      </c>
      <c r="N8" s="198"/>
      <c r="O8" s="198"/>
      <c r="P8" s="199"/>
      <c r="Q8" s="169"/>
      <c r="R8" s="169"/>
      <c r="S8" s="169"/>
      <c r="T8" s="169"/>
      <c r="U8" s="170"/>
      <c r="X8" s="176" t="s">
        <v>15</v>
      </c>
      <c r="Y8" s="198" t="s">
        <v>16</v>
      </c>
      <c r="Z8" s="198"/>
      <c r="AA8" s="199"/>
      <c r="AB8" s="169"/>
      <c r="AC8" s="169"/>
      <c r="AD8" s="169"/>
      <c r="AE8" s="169"/>
      <c r="AF8" s="170"/>
    </row>
    <row r="9" spans="1:32" ht="16" thickBot="1" x14ac:dyDescent="0.25">
      <c r="B9" s="176" t="s">
        <v>17</v>
      </c>
      <c r="C9" s="198"/>
      <c r="D9" s="198"/>
      <c r="E9" s="199"/>
      <c r="F9" s="169"/>
      <c r="G9" s="169"/>
      <c r="H9" s="169"/>
      <c r="I9" s="169"/>
      <c r="J9" s="170"/>
      <c r="M9" s="176" t="s">
        <v>18</v>
      </c>
      <c r="N9" s="198"/>
      <c r="O9" s="198"/>
      <c r="P9" s="199"/>
      <c r="Q9" s="169"/>
      <c r="R9" s="169"/>
      <c r="S9" s="169"/>
      <c r="T9" s="169"/>
      <c r="U9" s="170"/>
      <c r="X9" s="176" t="s">
        <v>19</v>
      </c>
      <c r="Y9" s="198" t="s">
        <v>20</v>
      </c>
      <c r="Z9" s="198"/>
      <c r="AA9" s="199"/>
      <c r="AB9" s="169"/>
      <c r="AC9" s="169"/>
      <c r="AD9" s="169"/>
      <c r="AE9" s="169"/>
      <c r="AF9" s="170"/>
    </row>
    <row r="10" spans="1:32" ht="16" thickBot="1" x14ac:dyDescent="0.25">
      <c r="B10" s="177" t="s">
        <v>21</v>
      </c>
      <c r="C10" s="198"/>
      <c r="D10" s="198"/>
      <c r="E10" s="199"/>
      <c r="F10" s="169"/>
      <c r="G10" s="169"/>
      <c r="H10" s="169"/>
      <c r="I10" s="169"/>
      <c r="J10" s="170"/>
      <c r="M10" s="177" t="s">
        <v>22</v>
      </c>
      <c r="N10" s="198"/>
      <c r="O10" s="198"/>
      <c r="P10" s="199"/>
      <c r="Q10" s="169"/>
      <c r="R10" s="169"/>
      <c r="S10" s="169"/>
      <c r="T10" s="169"/>
      <c r="U10" s="170"/>
      <c r="X10" s="177" t="s">
        <v>23</v>
      </c>
      <c r="Y10" s="198" t="s">
        <v>24</v>
      </c>
      <c r="Z10" s="198"/>
      <c r="AA10" s="199"/>
      <c r="AB10" s="169"/>
      <c r="AC10" s="169"/>
      <c r="AD10" s="169"/>
      <c r="AE10" s="169"/>
      <c r="AF10" s="170"/>
    </row>
    <row r="11" spans="1:32" ht="16" thickBot="1" x14ac:dyDescent="0.25">
      <c r="B11" s="175" t="s">
        <v>25</v>
      </c>
      <c r="C11" s="164"/>
      <c r="D11" s="164"/>
      <c r="E11" s="164"/>
      <c r="F11" s="164"/>
      <c r="G11" s="164"/>
      <c r="H11" s="164"/>
      <c r="I11" s="164"/>
      <c r="J11" s="165"/>
      <c r="M11" s="175" t="s">
        <v>26</v>
      </c>
      <c r="N11" s="164"/>
      <c r="O11" s="164"/>
      <c r="P11" s="164"/>
      <c r="Q11" s="164"/>
      <c r="R11" s="164"/>
      <c r="S11" s="164"/>
      <c r="T11" s="164"/>
      <c r="U11" s="165"/>
      <c r="X11" s="175" t="s">
        <v>27</v>
      </c>
      <c r="Y11" s="164"/>
      <c r="Z11" s="164"/>
      <c r="AA11" s="164"/>
      <c r="AB11" s="164"/>
      <c r="AC11" s="164"/>
      <c r="AD11" s="164"/>
      <c r="AE11" s="164"/>
      <c r="AF11" s="165"/>
    </row>
    <row r="12" spans="1:32" ht="350.25" customHeight="1" thickBot="1" x14ac:dyDescent="0.25">
      <c r="B12" s="309" t="s">
        <v>28</v>
      </c>
      <c r="C12" s="202"/>
      <c r="D12" s="202"/>
      <c r="E12" s="202"/>
      <c r="F12" s="202"/>
      <c r="G12" s="202"/>
      <c r="H12" s="202"/>
      <c r="I12" s="202"/>
      <c r="J12" s="203"/>
      <c r="M12" s="309" t="s">
        <v>28</v>
      </c>
      <c r="N12" s="202"/>
      <c r="O12" s="202"/>
      <c r="P12" s="202"/>
      <c r="Q12" s="202"/>
      <c r="R12" s="202"/>
      <c r="S12" s="202"/>
      <c r="T12" s="202"/>
      <c r="U12" s="203"/>
      <c r="X12" s="309" t="s">
        <v>28</v>
      </c>
      <c r="Y12" s="202"/>
      <c r="Z12" s="202"/>
      <c r="AA12" s="202"/>
      <c r="AB12" s="202"/>
      <c r="AC12" s="202"/>
      <c r="AD12" s="202"/>
      <c r="AE12" s="202"/>
      <c r="AF12" s="203"/>
    </row>
    <row r="13" spans="1:32" ht="16" thickBot="1" x14ac:dyDescent="0.25">
      <c r="A13" s="300"/>
      <c r="B13" s="300"/>
      <c r="C13" s="300"/>
      <c r="D13" s="300"/>
      <c r="E13" s="300"/>
      <c r="F13" s="300"/>
      <c r="G13" s="300"/>
      <c r="H13" s="300"/>
      <c r="I13" s="300"/>
      <c r="J13" s="300"/>
      <c r="M13" s="300"/>
      <c r="N13" s="300"/>
      <c r="O13" s="300"/>
      <c r="P13" s="300"/>
      <c r="Q13" s="300"/>
      <c r="R13" s="300"/>
      <c r="S13" s="300"/>
      <c r="T13" s="300"/>
      <c r="U13" s="300"/>
      <c r="X13" s="300"/>
      <c r="Y13" s="300"/>
      <c r="Z13" s="300"/>
      <c r="AA13" s="300"/>
      <c r="AB13" s="300"/>
      <c r="AC13" s="300"/>
      <c r="AD13" s="300"/>
      <c r="AE13" s="300"/>
      <c r="AF13" s="300"/>
    </row>
    <row r="14" spans="1:32" ht="16" thickBot="1" x14ac:dyDescent="0.25">
      <c r="A14" s="300"/>
      <c r="B14" s="301" t="s">
        <v>624</v>
      </c>
      <c r="C14" s="302"/>
      <c r="D14" s="302"/>
      <c r="E14" s="302"/>
      <c r="F14" s="302"/>
      <c r="G14" s="302"/>
      <c r="H14" s="302"/>
      <c r="I14" s="302"/>
      <c r="J14" s="303"/>
      <c r="M14" s="300"/>
      <c r="N14" s="300"/>
      <c r="O14" s="300"/>
      <c r="P14" s="300"/>
      <c r="Q14" s="300"/>
      <c r="R14" s="300"/>
      <c r="S14" s="300"/>
      <c r="T14" s="300"/>
      <c r="U14" s="300"/>
      <c r="X14" s="300"/>
      <c r="Y14" s="300"/>
      <c r="Z14" s="300"/>
      <c r="AA14" s="300"/>
      <c r="AB14" s="300"/>
      <c r="AC14" s="300"/>
      <c r="AD14" s="300"/>
      <c r="AE14" s="300"/>
      <c r="AF14" s="300"/>
    </row>
    <row r="15" spans="1:32" x14ac:dyDescent="0.2">
      <c r="A15" s="300"/>
      <c r="B15" s="304" t="s">
        <v>29</v>
      </c>
      <c r="C15" s="305"/>
      <c r="D15" s="305"/>
      <c r="E15" s="305"/>
      <c r="F15" s="305"/>
      <c r="G15" s="305"/>
      <c r="H15" s="305"/>
      <c r="I15" s="305"/>
      <c r="J15" s="306"/>
      <c r="M15" s="300"/>
      <c r="N15" s="300"/>
      <c r="O15" s="300"/>
      <c r="P15" s="300"/>
      <c r="Q15" s="300"/>
      <c r="R15" s="300"/>
      <c r="S15" s="300"/>
      <c r="T15" s="300"/>
      <c r="U15" s="300"/>
      <c r="X15" s="300"/>
      <c r="Y15" s="300"/>
      <c r="Z15" s="300"/>
      <c r="AA15" s="300"/>
      <c r="AB15" s="300"/>
      <c r="AC15" s="300"/>
      <c r="AD15" s="300"/>
      <c r="AE15" s="300"/>
      <c r="AF15" s="300"/>
    </row>
    <row r="16" spans="1:32" ht="16" thickBot="1" x14ac:dyDescent="0.25">
      <c r="A16" s="300"/>
      <c r="B16" s="171"/>
      <c r="C16" s="172"/>
      <c r="D16" s="172"/>
      <c r="E16" s="172"/>
      <c r="F16" s="172"/>
      <c r="G16" s="172"/>
      <c r="H16" s="172"/>
      <c r="I16" s="172"/>
      <c r="J16" s="173"/>
      <c r="M16" s="300"/>
      <c r="N16" s="300"/>
      <c r="O16" s="300"/>
      <c r="P16" s="300"/>
      <c r="Q16" s="300"/>
      <c r="R16" s="300"/>
      <c r="S16" s="300"/>
      <c r="T16" s="300"/>
      <c r="U16" s="300"/>
      <c r="X16" s="300"/>
      <c r="Y16" s="300"/>
      <c r="Z16" s="300"/>
      <c r="AA16" s="300"/>
      <c r="AB16" s="300"/>
      <c r="AC16" s="300"/>
      <c r="AD16" s="300"/>
      <c r="AE16" s="300"/>
      <c r="AF16" s="300"/>
    </row>
    <row r="17" spans="1:32" ht="16" thickBot="1" x14ac:dyDescent="0.25">
      <c r="A17" s="300"/>
      <c r="B17" s="307" t="s">
        <v>30</v>
      </c>
      <c r="C17" s="164"/>
      <c r="D17" s="164"/>
      <c r="E17" s="165"/>
      <c r="F17" s="175" t="s">
        <v>31</v>
      </c>
      <c r="G17" s="183"/>
      <c r="H17" s="166"/>
      <c r="I17" s="166"/>
      <c r="J17" s="167"/>
      <c r="M17" s="300"/>
      <c r="N17" s="300"/>
      <c r="O17" s="300"/>
      <c r="P17" s="300"/>
      <c r="Q17" s="300"/>
      <c r="R17" s="300"/>
      <c r="S17" s="300"/>
      <c r="T17" s="300"/>
      <c r="U17" s="300"/>
      <c r="X17" s="300"/>
      <c r="Y17" s="300"/>
      <c r="Z17" s="300"/>
      <c r="AA17" s="300"/>
      <c r="AB17" s="300"/>
      <c r="AC17" s="300"/>
      <c r="AD17" s="300"/>
      <c r="AE17" s="300"/>
      <c r="AF17" s="300"/>
    </row>
    <row r="18" spans="1:32" ht="123.75" customHeight="1" thickBot="1" x14ac:dyDescent="0.25">
      <c r="A18" s="300"/>
      <c r="B18" s="193"/>
      <c r="C18" s="194"/>
      <c r="D18" s="194"/>
      <c r="E18" s="195"/>
      <c r="F18" s="193"/>
      <c r="G18" s="194"/>
      <c r="H18" s="194"/>
      <c r="I18" s="194"/>
      <c r="J18" s="195"/>
      <c r="M18" s="300"/>
      <c r="N18" s="300"/>
      <c r="O18" s="300"/>
      <c r="P18" s="300"/>
      <c r="Q18" s="300"/>
      <c r="R18" s="300"/>
      <c r="S18" s="300"/>
      <c r="T18" s="300"/>
      <c r="U18" s="300"/>
      <c r="X18" s="300"/>
      <c r="Y18" s="300"/>
      <c r="Z18" s="300"/>
      <c r="AA18" s="300"/>
      <c r="AB18" s="300"/>
      <c r="AC18" s="300"/>
      <c r="AD18" s="300"/>
      <c r="AE18" s="300"/>
      <c r="AF18" s="300"/>
    </row>
    <row r="19" spans="1:32" ht="16" thickBot="1" x14ac:dyDescent="0.25">
      <c r="A19" s="300"/>
      <c r="B19" s="175" t="s">
        <v>32</v>
      </c>
      <c r="C19" s="196"/>
      <c r="D19" s="196"/>
      <c r="E19" s="197"/>
      <c r="F19" s="169"/>
      <c r="G19" s="169"/>
      <c r="H19" s="169"/>
      <c r="I19" s="169"/>
      <c r="J19" s="170"/>
      <c r="M19" s="300"/>
      <c r="N19" s="300"/>
      <c r="O19" s="300"/>
      <c r="P19" s="300"/>
      <c r="Q19" s="300"/>
      <c r="R19" s="300"/>
      <c r="S19" s="300"/>
      <c r="T19" s="300"/>
      <c r="U19" s="300"/>
      <c r="X19" s="300"/>
      <c r="Y19" s="300"/>
      <c r="Z19" s="300"/>
      <c r="AA19" s="300"/>
      <c r="AB19" s="300"/>
      <c r="AC19" s="300"/>
      <c r="AD19" s="300"/>
      <c r="AE19" s="300"/>
      <c r="AF19" s="300"/>
    </row>
    <row r="20" spans="1:32" ht="16" thickBot="1" x14ac:dyDescent="0.25">
      <c r="A20" s="300"/>
      <c r="B20" s="175" t="s">
        <v>33</v>
      </c>
      <c r="C20" s="198"/>
      <c r="D20" s="198"/>
      <c r="E20" s="199"/>
      <c r="F20" s="169"/>
      <c r="G20" s="169"/>
      <c r="H20" s="169"/>
      <c r="I20" s="169"/>
      <c r="J20" s="170"/>
      <c r="M20" s="300"/>
      <c r="N20" s="300"/>
      <c r="O20" s="300"/>
      <c r="P20" s="300"/>
      <c r="Q20" s="300"/>
      <c r="R20" s="300"/>
      <c r="S20" s="300"/>
      <c r="T20" s="300"/>
      <c r="U20" s="300"/>
      <c r="X20" s="300"/>
      <c r="Y20" s="300"/>
      <c r="Z20" s="300"/>
      <c r="AA20" s="300"/>
      <c r="AB20" s="300"/>
      <c r="AC20" s="300"/>
      <c r="AD20" s="300"/>
      <c r="AE20" s="300"/>
      <c r="AF20" s="300"/>
    </row>
    <row r="21" spans="1:32" ht="16" thickBot="1" x14ac:dyDescent="0.25">
      <c r="A21" s="300"/>
      <c r="B21" s="175" t="s">
        <v>34</v>
      </c>
      <c r="C21" s="200"/>
      <c r="D21" s="198"/>
      <c r="E21" s="199"/>
      <c r="F21" s="169"/>
      <c r="G21" s="169"/>
      <c r="H21" s="169"/>
      <c r="I21" s="169"/>
      <c r="J21" s="170"/>
      <c r="M21" s="300"/>
      <c r="N21" s="300"/>
      <c r="O21" s="300"/>
      <c r="P21" s="300"/>
      <c r="Q21" s="300"/>
      <c r="R21" s="300"/>
      <c r="S21" s="300"/>
      <c r="T21" s="300"/>
      <c r="U21" s="300"/>
      <c r="X21" s="300"/>
      <c r="Y21" s="300"/>
      <c r="Z21" s="300"/>
      <c r="AA21" s="300"/>
      <c r="AB21" s="300"/>
      <c r="AC21" s="300"/>
      <c r="AD21" s="300"/>
      <c r="AE21" s="300"/>
      <c r="AF21" s="300"/>
    </row>
    <row r="22" spans="1:32" ht="16" thickBot="1" x14ac:dyDescent="0.25">
      <c r="A22" s="300"/>
      <c r="B22" s="308" t="s">
        <v>35</v>
      </c>
      <c r="C22" s="198"/>
      <c r="D22" s="198"/>
      <c r="E22" s="199"/>
      <c r="F22" s="169"/>
      <c r="G22" s="169"/>
      <c r="H22" s="169"/>
      <c r="I22" s="169"/>
      <c r="J22" s="170"/>
      <c r="M22" s="300"/>
      <c r="N22" s="300"/>
      <c r="O22" s="300"/>
      <c r="P22" s="300"/>
      <c r="Q22" s="300"/>
      <c r="R22" s="300"/>
      <c r="S22" s="300"/>
      <c r="T22" s="300"/>
      <c r="U22" s="300"/>
      <c r="X22" s="300"/>
      <c r="Y22" s="300"/>
      <c r="Z22" s="300"/>
      <c r="AA22" s="300"/>
      <c r="AB22" s="300"/>
      <c r="AC22" s="300"/>
      <c r="AD22" s="300"/>
      <c r="AE22" s="300"/>
      <c r="AF22" s="300"/>
    </row>
    <row r="23" spans="1:32" ht="16" thickBot="1" x14ac:dyDescent="0.25">
      <c r="A23" s="300"/>
      <c r="B23" s="175" t="s">
        <v>36</v>
      </c>
      <c r="C23" s="164"/>
      <c r="D23" s="164"/>
      <c r="E23" s="164"/>
      <c r="F23" s="164"/>
      <c r="G23" s="164"/>
      <c r="H23" s="164"/>
      <c r="I23" s="164"/>
      <c r="J23" s="165"/>
      <c r="M23" s="300"/>
      <c r="N23" s="300"/>
      <c r="O23" s="300"/>
      <c r="P23" s="300"/>
      <c r="Q23" s="300"/>
      <c r="R23" s="300"/>
      <c r="S23" s="300"/>
      <c r="T23" s="300"/>
      <c r="U23" s="300"/>
      <c r="X23" s="300"/>
      <c r="Y23" s="300"/>
      <c r="Z23" s="300"/>
      <c r="AA23" s="300"/>
      <c r="AB23" s="300"/>
      <c r="AC23" s="300"/>
      <c r="AD23" s="300"/>
      <c r="AE23" s="300"/>
      <c r="AF23" s="300"/>
    </row>
    <row r="24" spans="1:32" ht="144" customHeight="1" thickBot="1" x14ac:dyDescent="0.25">
      <c r="A24" s="300"/>
      <c r="B24" s="201"/>
      <c r="C24" s="202"/>
      <c r="D24" s="202"/>
      <c r="E24" s="202"/>
      <c r="F24" s="202"/>
      <c r="G24" s="202"/>
      <c r="H24" s="202"/>
      <c r="I24" s="202"/>
      <c r="J24" s="203"/>
      <c r="M24" s="300"/>
      <c r="N24" s="300"/>
      <c r="O24" s="300"/>
      <c r="P24" s="300"/>
      <c r="Q24" s="300"/>
      <c r="R24" s="300"/>
      <c r="S24" s="300"/>
      <c r="T24" s="300"/>
      <c r="U24" s="300"/>
      <c r="X24" s="300"/>
      <c r="Y24" s="300"/>
      <c r="Z24" s="300"/>
      <c r="AA24" s="300"/>
      <c r="AB24" s="300"/>
      <c r="AC24" s="300"/>
      <c r="AD24" s="300"/>
      <c r="AE24" s="300"/>
      <c r="AF24" s="300"/>
    </row>
    <row r="25" spans="1:32" x14ac:dyDescent="0.2">
      <c r="A25" s="300"/>
      <c r="B25" s="300"/>
      <c r="C25" s="300"/>
      <c r="D25" s="300"/>
      <c r="E25" s="300"/>
      <c r="F25" s="300"/>
      <c r="G25" s="300"/>
      <c r="H25" s="300"/>
      <c r="I25" s="300"/>
      <c r="J25" s="300"/>
      <c r="M25" s="300"/>
      <c r="N25" s="300"/>
      <c r="O25" s="300"/>
      <c r="P25" s="300"/>
      <c r="Q25" s="300"/>
      <c r="R25" s="300"/>
      <c r="S25" s="300"/>
      <c r="T25" s="300"/>
      <c r="U25" s="300"/>
      <c r="X25" s="300"/>
      <c r="Y25" s="300"/>
      <c r="Z25" s="300"/>
      <c r="AA25" s="300"/>
      <c r="AB25" s="300"/>
      <c r="AC25" s="300"/>
      <c r="AD25" s="300"/>
      <c r="AE25" s="300"/>
      <c r="AF25" s="300"/>
    </row>
    <row r="26" spans="1:32" x14ac:dyDescent="0.2">
      <c r="A26" s="300"/>
      <c r="B26" s="300"/>
      <c r="C26" s="300"/>
      <c r="D26" s="300"/>
      <c r="E26" s="300"/>
      <c r="F26" s="300"/>
      <c r="G26" s="300"/>
      <c r="H26" s="300"/>
      <c r="I26" s="300"/>
      <c r="J26" s="300"/>
      <c r="M26" s="300"/>
      <c r="N26" s="300"/>
      <c r="O26" s="300"/>
      <c r="P26" s="300"/>
      <c r="Q26" s="300"/>
      <c r="R26" s="300"/>
      <c r="S26" s="300"/>
      <c r="T26" s="300"/>
      <c r="U26" s="300"/>
      <c r="X26" s="300"/>
      <c r="Y26" s="300"/>
      <c r="Z26" s="300"/>
      <c r="AA26" s="300"/>
      <c r="AB26" s="300"/>
      <c r="AC26" s="300"/>
      <c r="AD26" s="300"/>
      <c r="AE26" s="300"/>
      <c r="AF26" s="300"/>
    </row>
    <row r="27" spans="1:32" x14ac:dyDescent="0.2">
      <c r="A27" s="300"/>
      <c r="B27" s="300"/>
      <c r="C27" s="300"/>
      <c r="D27" s="300"/>
      <c r="E27" s="300"/>
      <c r="F27" s="300"/>
      <c r="G27" s="300"/>
      <c r="H27" s="300"/>
      <c r="I27" s="300"/>
      <c r="J27" s="300"/>
      <c r="M27" s="300"/>
      <c r="N27" s="300"/>
      <c r="O27" s="300"/>
      <c r="P27" s="300"/>
      <c r="Q27" s="300"/>
      <c r="R27" s="300"/>
      <c r="S27" s="300"/>
      <c r="T27" s="300"/>
      <c r="U27" s="300"/>
      <c r="X27" s="300"/>
      <c r="Y27" s="300"/>
      <c r="Z27" s="300"/>
      <c r="AA27" s="300"/>
      <c r="AB27" s="300"/>
      <c r="AC27" s="300"/>
      <c r="AD27" s="300"/>
      <c r="AE27" s="300"/>
      <c r="AF27" s="300"/>
    </row>
    <row r="28" spans="1:32" x14ac:dyDescent="0.2">
      <c r="A28" s="300"/>
      <c r="B28" s="300"/>
      <c r="C28" s="300"/>
      <c r="D28" s="300"/>
      <c r="E28" s="300"/>
      <c r="F28" s="300"/>
      <c r="G28" s="300"/>
      <c r="H28" s="300"/>
      <c r="I28" s="300"/>
      <c r="J28" s="300"/>
      <c r="M28" s="300"/>
      <c r="N28" s="300"/>
      <c r="O28" s="300"/>
      <c r="P28" s="300"/>
      <c r="Q28" s="300"/>
      <c r="R28" s="300"/>
      <c r="S28" s="300"/>
      <c r="T28" s="300"/>
      <c r="U28" s="300"/>
      <c r="X28" s="300"/>
      <c r="Y28" s="300"/>
      <c r="Z28" s="300"/>
      <c r="AA28" s="300"/>
      <c r="AB28" s="300"/>
      <c r="AC28" s="300"/>
      <c r="AD28" s="300"/>
      <c r="AE28" s="300"/>
      <c r="AF28" s="300"/>
    </row>
    <row r="29" spans="1:32" x14ac:dyDescent="0.2">
      <c r="A29" s="300"/>
      <c r="B29" s="300"/>
      <c r="C29" s="300"/>
      <c r="D29" s="300"/>
      <c r="E29" s="300"/>
      <c r="F29" s="300"/>
      <c r="G29" s="300"/>
      <c r="H29" s="300"/>
      <c r="I29" s="300"/>
      <c r="J29" s="300"/>
      <c r="M29" s="300"/>
      <c r="N29" s="300"/>
      <c r="O29" s="300"/>
      <c r="P29" s="300"/>
      <c r="Q29" s="300"/>
      <c r="R29" s="300"/>
      <c r="S29" s="300"/>
      <c r="T29" s="300"/>
      <c r="U29" s="300"/>
      <c r="X29" s="300"/>
      <c r="Y29" s="300"/>
      <c r="Z29" s="300"/>
      <c r="AA29" s="300"/>
      <c r="AB29" s="300"/>
      <c r="AC29" s="300"/>
      <c r="AD29" s="300"/>
      <c r="AE29" s="300"/>
      <c r="AF29" s="300"/>
    </row>
    <row r="30" spans="1:32" x14ac:dyDescent="0.2">
      <c r="A30" s="300"/>
      <c r="B30" s="300"/>
      <c r="C30" s="300"/>
      <c r="D30" s="300"/>
      <c r="E30" s="300"/>
      <c r="F30" s="300"/>
      <c r="G30" s="300"/>
      <c r="H30" s="300"/>
      <c r="I30" s="300"/>
      <c r="J30" s="300"/>
      <c r="M30" s="300"/>
      <c r="N30" s="300"/>
      <c r="O30" s="300"/>
      <c r="P30" s="300"/>
      <c r="Q30" s="300"/>
      <c r="R30" s="300"/>
      <c r="S30" s="300"/>
      <c r="T30" s="300"/>
      <c r="U30" s="300"/>
      <c r="X30" s="300"/>
      <c r="Y30" s="300"/>
      <c r="Z30" s="300"/>
      <c r="AA30" s="300"/>
      <c r="AB30" s="300"/>
      <c r="AC30" s="300"/>
      <c r="AD30" s="300"/>
      <c r="AE30" s="300"/>
      <c r="AF30" s="300"/>
    </row>
    <row r="31" spans="1:32" x14ac:dyDescent="0.2">
      <c r="A31" s="300"/>
      <c r="B31" s="300"/>
      <c r="C31" s="300"/>
      <c r="D31" s="300"/>
      <c r="E31" s="300"/>
      <c r="F31" s="300"/>
      <c r="G31" s="300"/>
      <c r="H31" s="300"/>
      <c r="I31" s="300"/>
      <c r="J31" s="300"/>
      <c r="M31" s="300"/>
      <c r="N31" s="300"/>
      <c r="O31" s="300"/>
      <c r="P31" s="300"/>
      <c r="Q31" s="300"/>
      <c r="R31" s="300"/>
      <c r="S31" s="300"/>
      <c r="T31" s="300"/>
      <c r="U31" s="300"/>
      <c r="X31" s="300"/>
      <c r="Y31" s="300"/>
      <c r="Z31" s="300"/>
      <c r="AA31" s="300"/>
      <c r="AB31" s="300"/>
      <c r="AC31" s="300"/>
      <c r="AD31" s="300"/>
      <c r="AE31" s="300"/>
      <c r="AF31" s="300"/>
    </row>
    <row r="32" spans="1:32" x14ac:dyDescent="0.2">
      <c r="A32" s="300"/>
      <c r="B32" s="300"/>
      <c r="C32" s="300"/>
      <c r="D32" s="300"/>
      <c r="E32" s="300"/>
      <c r="F32" s="300"/>
      <c r="G32" s="300"/>
      <c r="H32" s="300"/>
      <c r="I32" s="300"/>
      <c r="J32" s="300"/>
      <c r="M32" s="300"/>
      <c r="N32" s="300"/>
      <c r="O32" s="300"/>
      <c r="P32" s="300"/>
      <c r="Q32" s="300"/>
      <c r="R32" s="300"/>
      <c r="S32" s="300"/>
      <c r="T32" s="300"/>
      <c r="U32" s="300"/>
      <c r="X32" s="300"/>
      <c r="Y32" s="300"/>
      <c r="Z32" s="300"/>
      <c r="AA32" s="300"/>
      <c r="AB32" s="300"/>
      <c r="AC32" s="300"/>
      <c r="AD32" s="300"/>
      <c r="AE32" s="300"/>
      <c r="AF32" s="300"/>
    </row>
    <row r="33" spans="1:32" x14ac:dyDescent="0.2">
      <c r="A33" s="300"/>
      <c r="B33" s="300"/>
      <c r="C33" s="300"/>
      <c r="D33" s="300"/>
      <c r="E33" s="300"/>
      <c r="F33" s="300"/>
      <c r="G33" s="300"/>
      <c r="H33" s="300"/>
      <c r="I33" s="300"/>
      <c r="J33" s="300"/>
      <c r="M33" s="300"/>
      <c r="N33" s="300"/>
      <c r="O33" s="300"/>
      <c r="P33" s="300"/>
      <c r="Q33" s="300"/>
      <c r="R33" s="300"/>
      <c r="S33" s="300"/>
      <c r="T33" s="300"/>
      <c r="U33" s="300"/>
      <c r="X33" s="300"/>
      <c r="Y33" s="300"/>
      <c r="Z33" s="300"/>
      <c r="AA33" s="300"/>
      <c r="AB33" s="300"/>
      <c r="AC33" s="300"/>
      <c r="AD33" s="300"/>
      <c r="AE33" s="300"/>
      <c r="AF33" s="300"/>
    </row>
    <row r="34" spans="1:32" x14ac:dyDescent="0.2">
      <c r="A34" s="300"/>
      <c r="B34" s="300"/>
      <c r="C34" s="300"/>
      <c r="D34" s="300"/>
      <c r="E34" s="300"/>
      <c r="F34" s="300"/>
      <c r="G34" s="300"/>
      <c r="H34" s="300"/>
      <c r="I34" s="300"/>
      <c r="J34" s="300"/>
      <c r="M34" s="300"/>
      <c r="N34" s="300"/>
      <c r="O34" s="300"/>
      <c r="P34" s="300"/>
      <c r="Q34" s="300"/>
      <c r="R34" s="300"/>
      <c r="S34" s="300"/>
      <c r="T34" s="300"/>
      <c r="U34" s="300"/>
      <c r="X34" s="300"/>
      <c r="Y34" s="300"/>
      <c r="Z34" s="300"/>
      <c r="AA34" s="300"/>
      <c r="AB34" s="300"/>
      <c r="AC34" s="300"/>
      <c r="AD34" s="300"/>
      <c r="AE34" s="300"/>
      <c r="AF34" s="300"/>
    </row>
    <row r="35" spans="1:32" x14ac:dyDescent="0.2">
      <c r="A35" s="300"/>
      <c r="B35" s="300"/>
      <c r="C35" s="300"/>
      <c r="D35" s="300"/>
      <c r="E35" s="300"/>
      <c r="F35" s="300"/>
      <c r="G35" s="300"/>
      <c r="H35" s="300"/>
      <c r="I35" s="300"/>
      <c r="J35" s="300"/>
      <c r="M35" s="300"/>
      <c r="N35" s="300"/>
      <c r="O35" s="300"/>
      <c r="P35" s="300"/>
      <c r="Q35" s="300"/>
      <c r="R35" s="300"/>
      <c r="S35" s="300"/>
      <c r="T35" s="300"/>
      <c r="U35" s="300"/>
      <c r="X35" s="300"/>
      <c r="Y35" s="300"/>
      <c r="Z35" s="300"/>
      <c r="AA35" s="300"/>
      <c r="AB35" s="300"/>
      <c r="AC35" s="300"/>
      <c r="AD35" s="300"/>
      <c r="AE35" s="300"/>
      <c r="AF35" s="300"/>
    </row>
    <row r="36" spans="1:32" x14ac:dyDescent="0.2">
      <c r="A36" s="300"/>
      <c r="B36" s="300"/>
      <c r="C36" s="300"/>
      <c r="D36" s="300"/>
      <c r="E36" s="300"/>
      <c r="F36" s="300"/>
      <c r="G36" s="300"/>
      <c r="H36" s="300"/>
      <c r="I36" s="300"/>
      <c r="J36" s="300"/>
      <c r="M36" s="300"/>
      <c r="N36" s="300"/>
      <c r="O36" s="300"/>
      <c r="P36" s="300"/>
      <c r="Q36" s="300"/>
      <c r="R36" s="300"/>
      <c r="S36" s="300"/>
      <c r="T36" s="300"/>
      <c r="U36" s="300"/>
      <c r="X36" s="300"/>
      <c r="Y36" s="300"/>
      <c r="Z36" s="300"/>
      <c r="AA36" s="300"/>
      <c r="AB36" s="300"/>
      <c r="AC36" s="300"/>
      <c r="AD36" s="300"/>
      <c r="AE36" s="300"/>
      <c r="AF36" s="300"/>
    </row>
    <row r="37" spans="1:32" x14ac:dyDescent="0.2">
      <c r="A37" s="300"/>
      <c r="B37" s="300"/>
      <c r="C37" s="300"/>
      <c r="D37" s="300"/>
      <c r="E37" s="300"/>
      <c r="F37" s="300"/>
      <c r="G37" s="300"/>
      <c r="H37" s="300"/>
      <c r="I37" s="300"/>
      <c r="J37" s="300"/>
      <c r="M37" s="300"/>
      <c r="N37" s="300"/>
      <c r="O37" s="300"/>
      <c r="P37" s="300"/>
      <c r="Q37" s="300"/>
      <c r="R37" s="300"/>
      <c r="S37" s="300"/>
      <c r="T37" s="300"/>
      <c r="U37" s="300"/>
      <c r="X37" s="300"/>
      <c r="Y37" s="300"/>
      <c r="Z37" s="300"/>
      <c r="AA37" s="300"/>
      <c r="AB37" s="300"/>
      <c r="AC37" s="300"/>
      <c r="AD37" s="300"/>
      <c r="AE37" s="300"/>
      <c r="AF37" s="300"/>
    </row>
    <row r="38" spans="1:32" x14ac:dyDescent="0.2">
      <c r="A38" s="300"/>
      <c r="B38" s="300"/>
      <c r="C38" s="300"/>
      <c r="D38" s="300"/>
      <c r="E38" s="300"/>
      <c r="F38" s="300"/>
      <c r="G38" s="300"/>
      <c r="H38" s="300"/>
      <c r="I38" s="300"/>
      <c r="J38" s="300"/>
      <c r="M38" s="300"/>
      <c r="N38" s="300"/>
      <c r="O38" s="300"/>
      <c r="P38" s="300"/>
      <c r="Q38" s="300"/>
      <c r="R38" s="300"/>
      <c r="S38" s="300"/>
      <c r="T38" s="300"/>
      <c r="U38" s="300"/>
      <c r="X38" s="300"/>
      <c r="Y38" s="300"/>
      <c r="Z38" s="300"/>
      <c r="AA38" s="300"/>
      <c r="AB38" s="300"/>
      <c r="AC38" s="300"/>
      <c r="AD38" s="300"/>
      <c r="AE38" s="300"/>
      <c r="AF38" s="300"/>
    </row>
    <row r="39" spans="1:32" x14ac:dyDescent="0.2">
      <c r="A39" s="300"/>
      <c r="B39" s="300"/>
      <c r="C39" s="300"/>
      <c r="D39" s="300"/>
      <c r="E39" s="300"/>
      <c r="F39" s="300"/>
      <c r="G39" s="300"/>
      <c r="H39" s="300"/>
      <c r="I39" s="300"/>
      <c r="J39" s="300"/>
      <c r="M39" s="300"/>
      <c r="N39" s="300"/>
      <c r="O39" s="300"/>
      <c r="P39" s="300"/>
      <c r="Q39" s="300"/>
      <c r="R39" s="300"/>
      <c r="S39" s="300"/>
      <c r="T39" s="300"/>
      <c r="U39" s="300"/>
      <c r="X39" s="300"/>
      <c r="Y39" s="300"/>
      <c r="Z39" s="300"/>
      <c r="AA39" s="300"/>
      <c r="AB39" s="300"/>
      <c r="AC39" s="300"/>
      <c r="AD39" s="300"/>
      <c r="AE39" s="300"/>
      <c r="AF39" s="300"/>
    </row>
    <row r="40" spans="1:32" x14ac:dyDescent="0.2">
      <c r="A40" s="300"/>
      <c r="B40" s="300"/>
      <c r="C40" s="300"/>
      <c r="D40" s="300"/>
      <c r="E40" s="300"/>
      <c r="F40" s="300"/>
      <c r="G40" s="300"/>
      <c r="H40" s="300"/>
      <c r="I40" s="300"/>
      <c r="J40" s="300"/>
      <c r="M40" s="300"/>
      <c r="N40" s="300"/>
      <c r="O40" s="300"/>
      <c r="P40" s="300"/>
      <c r="Q40" s="300"/>
      <c r="R40" s="300"/>
      <c r="S40" s="300"/>
      <c r="T40" s="300"/>
      <c r="U40" s="300"/>
      <c r="X40" s="300"/>
      <c r="Y40" s="300"/>
      <c r="Z40" s="300"/>
      <c r="AA40" s="300"/>
      <c r="AB40" s="300"/>
      <c r="AC40" s="300"/>
      <c r="AD40" s="300"/>
      <c r="AE40" s="300"/>
      <c r="AF40" s="300"/>
    </row>
    <row r="41" spans="1:32" x14ac:dyDescent="0.2">
      <c r="A41" s="300"/>
      <c r="B41" s="300"/>
      <c r="C41" s="300"/>
      <c r="D41" s="300"/>
      <c r="E41" s="300"/>
      <c r="F41" s="300"/>
      <c r="G41" s="300"/>
      <c r="H41" s="300"/>
      <c r="I41" s="300"/>
      <c r="J41" s="300"/>
      <c r="M41" s="300"/>
      <c r="N41" s="300"/>
      <c r="O41" s="300"/>
      <c r="P41" s="300"/>
      <c r="Q41" s="300"/>
      <c r="R41" s="300"/>
      <c r="S41" s="300"/>
      <c r="T41" s="300"/>
      <c r="U41" s="300"/>
      <c r="X41" s="300"/>
      <c r="Y41" s="300"/>
      <c r="Z41" s="300"/>
      <c r="AA41" s="300"/>
      <c r="AB41" s="300"/>
      <c r="AC41" s="300"/>
      <c r="AD41" s="300"/>
      <c r="AE41" s="300"/>
      <c r="AF41" s="300"/>
    </row>
    <row r="42" spans="1:32" x14ac:dyDescent="0.2">
      <c r="A42" s="300"/>
      <c r="B42" s="300"/>
      <c r="C42" s="300"/>
      <c r="D42" s="300"/>
      <c r="E42" s="300"/>
      <c r="F42" s="300"/>
      <c r="G42" s="300"/>
      <c r="H42" s="300"/>
      <c r="I42" s="300"/>
      <c r="J42" s="300"/>
      <c r="M42" s="300"/>
      <c r="N42" s="300"/>
      <c r="O42" s="300"/>
      <c r="P42" s="300"/>
      <c r="Q42" s="300"/>
      <c r="R42" s="300"/>
      <c r="S42" s="300"/>
      <c r="T42" s="300"/>
      <c r="U42" s="300"/>
      <c r="X42" s="300"/>
      <c r="Y42" s="300"/>
      <c r="Z42" s="300"/>
      <c r="AA42" s="300"/>
      <c r="AB42" s="300"/>
      <c r="AC42" s="300"/>
      <c r="AD42" s="300"/>
      <c r="AE42" s="300"/>
      <c r="AF42" s="300"/>
    </row>
    <row r="43" spans="1:32" x14ac:dyDescent="0.2">
      <c r="A43" s="300"/>
      <c r="B43" s="300"/>
      <c r="C43" s="300"/>
      <c r="D43" s="300"/>
      <c r="E43" s="300"/>
      <c r="F43" s="300"/>
      <c r="G43" s="300"/>
      <c r="H43" s="300"/>
      <c r="I43" s="300"/>
      <c r="J43" s="300"/>
      <c r="M43" s="300"/>
      <c r="N43" s="300"/>
      <c r="O43" s="300"/>
      <c r="P43" s="300"/>
      <c r="Q43" s="300"/>
      <c r="R43" s="300"/>
      <c r="S43" s="300"/>
      <c r="T43" s="300"/>
      <c r="U43" s="300"/>
      <c r="X43" s="300"/>
      <c r="Y43" s="300"/>
      <c r="Z43" s="300"/>
      <c r="AA43" s="300"/>
      <c r="AB43" s="300"/>
      <c r="AC43" s="300"/>
      <c r="AD43" s="300"/>
      <c r="AE43" s="300"/>
      <c r="AF43" s="300"/>
    </row>
    <row r="44" spans="1:32" x14ac:dyDescent="0.2">
      <c r="A44" s="300"/>
      <c r="B44" s="300"/>
      <c r="C44" s="300"/>
      <c r="D44" s="300"/>
      <c r="E44" s="300"/>
      <c r="F44" s="300"/>
      <c r="G44" s="300"/>
      <c r="H44" s="300"/>
      <c r="I44" s="300"/>
      <c r="J44" s="300"/>
      <c r="M44" s="300"/>
      <c r="N44" s="300"/>
      <c r="O44" s="300"/>
      <c r="P44" s="300"/>
      <c r="Q44" s="300"/>
      <c r="R44" s="300"/>
      <c r="S44" s="300"/>
      <c r="T44" s="300"/>
      <c r="U44" s="300"/>
      <c r="X44" s="300"/>
      <c r="Y44" s="300"/>
      <c r="Z44" s="300"/>
      <c r="AA44" s="300"/>
      <c r="AB44" s="300"/>
      <c r="AC44" s="300"/>
      <c r="AD44" s="300"/>
      <c r="AE44" s="300"/>
      <c r="AF44" s="300"/>
    </row>
    <row r="45" spans="1:32" x14ac:dyDescent="0.2">
      <c r="A45" s="300"/>
      <c r="B45" s="300"/>
      <c r="C45" s="300"/>
      <c r="D45" s="300"/>
      <c r="E45" s="300"/>
      <c r="F45" s="300"/>
      <c r="G45" s="300"/>
      <c r="H45" s="300"/>
      <c r="I45" s="300"/>
      <c r="J45" s="300"/>
      <c r="M45" s="300"/>
      <c r="N45" s="300"/>
      <c r="O45" s="300"/>
      <c r="P45" s="300"/>
      <c r="Q45" s="300"/>
      <c r="R45" s="300"/>
      <c r="S45" s="300"/>
      <c r="T45" s="300"/>
      <c r="U45" s="300"/>
      <c r="X45" s="300"/>
      <c r="Y45" s="300"/>
      <c r="Z45" s="300"/>
      <c r="AA45" s="300"/>
      <c r="AB45" s="300"/>
      <c r="AC45" s="300"/>
      <c r="AD45" s="300"/>
      <c r="AE45" s="300"/>
      <c r="AF45" s="300"/>
    </row>
    <row r="46" spans="1:32" x14ac:dyDescent="0.2">
      <c r="A46" s="300"/>
      <c r="B46" s="300"/>
      <c r="C46" s="300"/>
      <c r="D46" s="300"/>
      <c r="E46" s="300"/>
      <c r="F46" s="300"/>
      <c r="G46" s="300"/>
      <c r="H46" s="300"/>
      <c r="I46" s="300"/>
      <c r="J46" s="300"/>
      <c r="M46" s="300"/>
      <c r="N46" s="300"/>
      <c r="O46" s="300"/>
      <c r="P46" s="300"/>
      <c r="Q46" s="300"/>
      <c r="R46" s="300"/>
      <c r="S46" s="300"/>
      <c r="T46" s="300"/>
      <c r="U46" s="300"/>
      <c r="X46" s="300"/>
      <c r="Y46" s="300"/>
      <c r="Z46" s="300"/>
      <c r="AA46" s="300"/>
      <c r="AB46" s="300"/>
      <c r="AC46" s="300"/>
      <c r="AD46" s="300"/>
      <c r="AE46" s="300"/>
      <c r="AF46" s="300"/>
    </row>
    <row r="47" spans="1:32" x14ac:dyDescent="0.2">
      <c r="A47" s="300"/>
      <c r="B47" s="300"/>
      <c r="C47" s="300"/>
      <c r="D47" s="300"/>
      <c r="E47" s="300"/>
      <c r="F47" s="300"/>
      <c r="G47" s="300"/>
      <c r="H47" s="300"/>
      <c r="I47" s="300"/>
      <c r="J47" s="300"/>
      <c r="M47" s="300"/>
      <c r="N47" s="300"/>
      <c r="O47" s="300"/>
      <c r="P47" s="300"/>
      <c r="Q47" s="300"/>
      <c r="R47" s="300"/>
      <c r="S47" s="300"/>
      <c r="T47" s="300"/>
      <c r="U47" s="300"/>
      <c r="X47" s="300"/>
      <c r="Y47" s="300"/>
      <c r="Z47" s="300"/>
      <c r="AA47" s="300"/>
      <c r="AB47" s="300"/>
      <c r="AC47" s="300"/>
      <c r="AD47" s="300"/>
      <c r="AE47" s="300"/>
      <c r="AF47" s="300"/>
    </row>
    <row r="48" spans="1:32" x14ac:dyDescent="0.2">
      <c r="A48" s="300"/>
      <c r="B48" s="300"/>
      <c r="C48" s="300"/>
      <c r="D48" s="300"/>
      <c r="E48" s="300"/>
      <c r="F48" s="300"/>
      <c r="G48" s="300"/>
      <c r="H48" s="300"/>
      <c r="I48" s="300"/>
      <c r="J48" s="300"/>
      <c r="M48" s="300"/>
      <c r="N48" s="300"/>
      <c r="O48" s="300"/>
      <c r="P48" s="300"/>
      <c r="Q48" s="300"/>
      <c r="R48" s="300"/>
      <c r="S48" s="300"/>
      <c r="T48" s="300"/>
      <c r="U48" s="300"/>
      <c r="X48" s="300"/>
      <c r="Y48" s="300"/>
      <c r="Z48" s="300"/>
      <c r="AA48" s="300"/>
      <c r="AB48" s="300"/>
      <c r="AC48" s="300"/>
      <c r="AD48" s="300"/>
      <c r="AE48" s="300"/>
      <c r="AF48" s="300"/>
    </row>
    <row r="49" spans="1:32" x14ac:dyDescent="0.2">
      <c r="A49" s="300"/>
      <c r="B49" s="300"/>
      <c r="C49" s="300"/>
      <c r="D49" s="300"/>
      <c r="E49" s="300"/>
      <c r="F49" s="300"/>
      <c r="G49" s="300"/>
      <c r="H49" s="300"/>
      <c r="I49" s="300"/>
      <c r="J49" s="300"/>
      <c r="M49" s="300"/>
      <c r="N49" s="300"/>
      <c r="O49" s="300"/>
      <c r="P49" s="300"/>
      <c r="Q49" s="300"/>
      <c r="R49" s="300"/>
      <c r="S49" s="300"/>
      <c r="T49" s="300"/>
      <c r="U49" s="300"/>
      <c r="X49" s="300"/>
      <c r="Y49" s="300"/>
      <c r="Z49" s="300"/>
      <c r="AA49" s="300"/>
      <c r="AB49" s="300"/>
      <c r="AC49" s="300"/>
      <c r="AD49" s="300"/>
      <c r="AE49" s="300"/>
      <c r="AF49" s="300"/>
    </row>
    <row r="50" spans="1:32" x14ac:dyDescent="0.2">
      <c r="A50" s="300"/>
      <c r="B50" s="300"/>
      <c r="C50" s="300"/>
      <c r="D50" s="300"/>
      <c r="E50" s="300"/>
      <c r="F50" s="300"/>
      <c r="G50" s="300"/>
      <c r="H50" s="300"/>
      <c r="I50" s="300"/>
      <c r="J50" s="300"/>
      <c r="M50" s="300"/>
      <c r="N50" s="300"/>
      <c r="O50" s="300"/>
      <c r="P50" s="300"/>
      <c r="Q50" s="300"/>
      <c r="R50" s="300"/>
      <c r="S50" s="300"/>
      <c r="T50" s="300"/>
      <c r="U50" s="300"/>
      <c r="X50" s="300"/>
      <c r="Y50" s="300"/>
      <c r="Z50" s="300"/>
      <c r="AA50" s="300"/>
      <c r="AB50" s="300"/>
      <c r="AC50" s="300"/>
      <c r="AD50" s="300"/>
      <c r="AE50" s="300"/>
      <c r="AF50" s="300"/>
    </row>
    <row r="51" spans="1:32" x14ac:dyDescent="0.2">
      <c r="A51" s="300"/>
      <c r="B51" s="300"/>
      <c r="C51" s="300"/>
      <c r="D51" s="300"/>
      <c r="E51" s="300"/>
      <c r="F51" s="300"/>
      <c r="G51" s="300"/>
      <c r="H51" s="300"/>
      <c r="I51" s="300"/>
      <c r="J51" s="300"/>
      <c r="M51" s="300"/>
      <c r="N51" s="300"/>
      <c r="O51" s="300"/>
      <c r="P51" s="300"/>
      <c r="Q51" s="300"/>
      <c r="R51" s="300"/>
      <c r="S51" s="300"/>
      <c r="T51" s="300"/>
      <c r="U51" s="300"/>
      <c r="X51" s="300"/>
      <c r="Y51" s="300"/>
      <c r="Z51" s="300"/>
      <c r="AA51" s="300"/>
      <c r="AB51" s="300"/>
      <c r="AC51" s="300"/>
      <c r="AD51" s="300"/>
      <c r="AE51" s="300"/>
      <c r="AF51" s="300"/>
    </row>
    <row r="52" spans="1:32" x14ac:dyDescent="0.2">
      <c r="A52" s="300"/>
      <c r="B52" s="300"/>
      <c r="C52" s="300"/>
      <c r="D52" s="300"/>
      <c r="E52" s="300"/>
      <c r="F52" s="300"/>
      <c r="G52" s="300"/>
      <c r="H52" s="300"/>
      <c r="I52" s="300"/>
      <c r="J52" s="300"/>
      <c r="M52" s="300"/>
      <c r="N52" s="300"/>
      <c r="O52" s="300"/>
      <c r="P52" s="300"/>
      <c r="Q52" s="300"/>
      <c r="R52" s="300"/>
      <c r="S52" s="300"/>
      <c r="T52" s="300"/>
      <c r="U52" s="300"/>
      <c r="X52" s="300"/>
      <c r="Y52" s="300"/>
      <c r="Z52" s="300"/>
      <c r="AA52" s="300"/>
      <c r="AB52" s="300"/>
      <c r="AC52" s="300"/>
      <c r="AD52" s="300"/>
      <c r="AE52" s="300"/>
      <c r="AF52" s="300"/>
    </row>
    <row r="53" spans="1:32" x14ac:dyDescent="0.2">
      <c r="A53" s="300"/>
      <c r="B53" s="300"/>
      <c r="C53" s="300"/>
      <c r="D53" s="300"/>
      <c r="E53" s="300"/>
      <c r="F53" s="300"/>
      <c r="G53" s="300"/>
      <c r="H53" s="300"/>
      <c r="I53" s="300"/>
      <c r="J53" s="300"/>
      <c r="M53" s="300"/>
      <c r="N53" s="300"/>
      <c r="O53" s="300"/>
      <c r="P53" s="300"/>
      <c r="Q53" s="300"/>
      <c r="R53" s="300"/>
      <c r="S53" s="300"/>
      <c r="T53" s="300"/>
      <c r="U53" s="300"/>
      <c r="X53" s="300"/>
      <c r="Y53" s="300"/>
      <c r="Z53" s="300"/>
      <c r="AA53" s="300"/>
      <c r="AB53" s="300"/>
      <c r="AC53" s="300"/>
      <c r="AD53" s="300"/>
      <c r="AE53" s="300"/>
      <c r="AF53" s="300"/>
    </row>
    <row r="54" spans="1:32" x14ac:dyDescent="0.2">
      <c r="A54" s="300"/>
      <c r="B54" s="300"/>
      <c r="C54" s="300"/>
      <c r="D54" s="300"/>
      <c r="E54" s="300"/>
      <c r="F54" s="300"/>
      <c r="G54" s="300"/>
      <c r="H54" s="300"/>
      <c r="I54" s="300"/>
      <c r="J54" s="300"/>
      <c r="M54" s="300"/>
      <c r="N54" s="300"/>
      <c r="O54" s="300"/>
      <c r="P54" s="300"/>
      <c r="Q54" s="300"/>
      <c r="R54" s="300"/>
      <c r="S54" s="300"/>
      <c r="T54" s="300"/>
      <c r="U54" s="300"/>
      <c r="X54" s="300"/>
      <c r="Y54" s="300"/>
      <c r="Z54" s="300"/>
      <c r="AA54" s="300"/>
      <c r="AB54" s="300"/>
      <c r="AC54" s="300"/>
      <c r="AD54" s="300"/>
      <c r="AE54" s="300"/>
      <c r="AF54" s="300"/>
    </row>
    <row r="55" spans="1:32" x14ac:dyDescent="0.2">
      <c r="A55" s="300"/>
      <c r="B55" s="300"/>
      <c r="C55" s="300"/>
      <c r="D55" s="300"/>
      <c r="E55" s="300"/>
      <c r="F55" s="300"/>
      <c r="G55" s="300"/>
      <c r="H55" s="300"/>
      <c r="I55" s="300"/>
      <c r="J55" s="300"/>
      <c r="M55" s="300"/>
      <c r="N55" s="300"/>
      <c r="O55" s="300"/>
      <c r="P55" s="300"/>
      <c r="Q55" s="300"/>
      <c r="R55" s="300"/>
      <c r="S55" s="300"/>
      <c r="T55" s="300"/>
      <c r="U55" s="300"/>
      <c r="X55" s="300"/>
      <c r="Y55" s="300"/>
      <c r="Z55" s="300"/>
      <c r="AA55" s="300"/>
      <c r="AB55" s="300"/>
      <c r="AC55" s="300"/>
      <c r="AD55" s="300"/>
      <c r="AE55" s="300"/>
      <c r="AF55" s="300"/>
    </row>
    <row r="56" spans="1:32" x14ac:dyDescent="0.2">
      <c r="A56" s="300"/>
      <c r="B56" s="300"/>
      <c r="C56" s="300"/>
      <c r="D56" s="300"/>
      <c r="E56" s="300"/>
      <c r="F56" s="300"/>
      <c r="G56" s="300"/>
      <c r="H56" s="300"/>
      <c r="I56" s="300"/>
      <c r="J56" s="300"/>
      <c r="M56" s="300"/>
      <c r="N56" s="300"/>
      <c r="O56" s="300"/>
      <c r="P56" s="300"/>
      <c r="Q56" s="300"/>
      <c r="R56" s="300"/>
      <c r="S56" s="300"/>
      <c r="T56" s="300"/>
      <c r="U56" s="300"/>
      <c r="X56" s="300"/>
      <c r="Y56" s="300"/>
      <c r="Z56" s="300"/>
      <c r="AA56" s="300"/>
      <c r="AB56" s="300"/>
      <c r="AC56" s="300"/>
      <c r="AD56" s="300"/>
      <c r="AE56" s="300"/>
      <c r="AF56" s="300"/>
    </row>
    <row r="57" spans="1:32" x14ac:dyDescent="0.2">
      <c r="A57" s="300"/>
      <c r="B57" s="300"/>
      <c r="C57" s="300"/>
      <c r="D57" s="300"/>
      <c r="E57" s="300"/>
      <c r="F57" s="300"/>
      <c r="G57" s="300"/>
      <c r="H57" s="300"/>
      <c r="I57" s="300"/>
      <c r="J57" s="300"/>
      <c r="M57" s="300"/>
      <c r="N57" s="300"/>
      <c r="O57" s="300"/>
      <c r="P57" s="300"/>
      <c r="Q57" s="300"/>
      <c r="R57" s="300"/>
      <c r="S57" s="300"/>
      <c r="T57" s="300"/>
      <c r="U57" s="300"/>
      <c r="X57" s="300"/>
      <c r="Y57" s="300"/>
      <c r="Z57" s="300"/>
      <c r="AA57" s="300"/>
      <c r="AB57" s="300"/>
      <c r="AC57" s="300"/>
      <c r="AD57" s="300"/>
      <c r="AE57" s="300"/>
      <c r="AF57" s="300"/>
    </row>
    <row r="58" spans="1:32" x14ac:dyDescent="0.2">
      <c r="A58" s="300"/>
      <c r="B58" s="300"/>
      <c r="C58" s="300"/>
      <c r="D58" s="300"/>
      <c r="E58" s="300"/>
      <c r="F58" s="300"/>
      <c r="G58" s="300"/>
      <c r="H58" s="300"/>
      <c r="I58" s="300"/>
      <c r="J58" s="300"/>
      <c r="M58" s="300"/>
      <c r="N58" s="300"/>
      <c r="O58" s="300"/>
      <c r="P58" s="300"/>
      <c r="Q58" s="300"/>
      <c r="R58" s="300"/>
      <c r="S58" s="300"/>
      <c r="T58" s="300"/>
      <c r="U58" s="300"/>
      <c r="X58" s="300"/>
      <c r="Y58" s="300"/>
      <c r="Z58" s="300"/>
      <c r="AA58" s="300"/>
      <c r="AB58" s="300"/>
      <c r="AC58" s="300"/>
      <c r="AD58" s="300"/>
      <c r="AE58" s="300"/>
      <c r="AF58" s="300"/>
    </row>
    <row r="59" spans="1:32" x14ac:dyDescent="0.2">
      <c r="A59" s="300"/>
      <c r="B59" s="300"/>
      <c r="C59" s="300"/>
      <c r="D59" s="300"/>
      <c r="E59" s="300"/>
      <c r="F59" s="300"/>
      <c r="G59" s="300"/>
      <c r="H59" s="300"/>
      <c r="I59" s="300"/>
      <c r="J59" s="300"/>
      <c r="M59" s="300"/>
      <c r="N59" s="300"/>
      <c r="O59" s="300"/>
      <c r="P59" s="300"/>
      <c r="Q59" s="300"/>
      <c r="R59" s="300"/>
      <c r="S59" s="300"/>
      <c r="T59" s="300"/>
      <c r="U59" s="300"/>
      <c r="X59" s="300"/>
      <c r="Y59" s="300"/>
      <c r="Z59" s="300"/>
      <c r="AA59" s="300"/>
      <c r="AB59" s="300"/>
      <c r="AC59" s="300"/>
      <c r="AD59" s="300"/>
      <c r="AE59" s="300"/>
      <c r="AF59" s="300"/>
    </row>
    <row r="60" spans="1:32" x14ac:dyDescent="0.2">
      <c r="A60" s="300"/>
      <c r="B60" s="300"/>
      <c r="C60" s="300"/>
      <c r="D60" s="300"/>
      <c r="E60" s="300"/>
      <c r="F60" s="300"/>
      <c r="G60" s="300"/>
      <c r="H60" s="300"/>
      <c r="I60" s="300"/>
      <c r="J60" s="300"/>
      <c r="M60" s="300"/>
      <c r="N60" s="300"/>
      <c r="O60" s="300"/>
      <c r="P60" s="300"/>
      <c r="Q60" s="300"/>
      <c r="R60" s="300"/>
      <c r="S60" s="300"/>
      <c r="T60" s="300"/>
      <c r="U60" s="300"/>
      <c r="X60" s="300"/>
      <c r="Y60" s="300"/>
      <c r="Z60" s="300"/>
      <c r="AA60" s="300"/>
      <c r="AB60" s="300"/>
      <c r="AC60" s="300"/>
      <c r="AD60" s="300"/>
      <c r="AE60" s="300"/>
      <c r="AF60" s="300"/>
    </row>
    <row r="61" spans="1:32" x14ac:dyDescent="0.2">
      <c r="A61" s="300"/>
      <c r="B61" s="300"/>
      <c r="C61" s="300"/>
      <c r="D61" s="300"/>
      <c r="E61" s="300"/>
      <c r="F61" s="300"/>
      <c r="G61" s="300"/>
      <c r="H61" s="300"/>
      <c r="I61" s="300"/>
      <c r="J61" s="300"/>
      <c r="M61" s="300"/>
      <c r="N61" s="300"/>
      <c r="O61" s="300"/>
      <c r="P61" s="300"/>
      <c r="Q61" s="300"/>
      <c r="R61" s="300"/>
      <c r="S61" s="300"/>
      <c r="T61" s="300"/>
      <c r="U61" s="300"/>
      <c r="X61" s="300"/>
      <c r="Y61" s="300"/>
      <c r="Z61" s="300"/>
      <c r="AA61" s="300"/>
      <c r="AB61" s="300"/>
      <c r="AC61" s="300"/>
      <c r="AD61" s="300"/>
      <c r="AE61" s="300"/>
      <c r="AF61" s="300"/>
    </row>
    <row r="62" spans="1:32" x14ac:dyDescent="0.2">
      <c r="A62" s="300"/>
      <c r="B62" s="300"/>
      <c r="C62" s="300"/>
      <c r="D62" s="300"/>
      <c r="E62" s="300"/>
      <c r="F62" s="300"/>
      <c r="G62" s="300"/>
      <c r="H62" s="300"/>
      <c r="I62" s="300"/>
      <c r="J62" s="300"/>
      <c r="M62" s="300"/>
      <c r="N62" s="300"/>
      <c r="O62" s="300"/>
      <c r="P62" s="300"/>
      <c r="Q62" s="300"/>
      <c r="R62" s="300"/>
      <c r="S62" s="300"/>
      <c r="T62" s="300"/>
      <c r="U62" s="300"/>
      <c r="X62" s="300"/>
      <c r="Y62" s="300"/>
      <c r="Z62" s="300"/>
      <c r="AA62" s="300"/>
      <c r="AB62" s="300"/>
      <c r="AC62" s="300"/>
      <c r="AD62" s="300"/>
      <c r="AE62" s="300"/>
      <c r="AF62" s="300"/>
    </row>
    <row r="63" spans="1:32" x14ac:dyDescent="0.2">
      <c r="A63" s="300"/>
      <c r="B63" s="300"/>
      <c r="C63" s="300"/>
      <c r="D63" s="300"/>
      <c r="E63" s="300"/>
      <c r="F63" s="300"/>
      <c r="G63" s="300"/>
      <c r="H63" s="300"/>
      <c r="I63" s="300"/>
      <c r="J63" s="300"/>
      <c r="M63" s="300"/>
      <c r="N63" s="300"/>
      <c r="O63" s="300"/>
      <c r="P63" s="300"/>
      <c r="Q63" s="300"/>
      <c r="R63" s="300"/>
      <c r="S63" s="300"/>
      <c r="T63" s="300"/>
      <c r="U63" s="300"/>
      <c r="X63" s="300"/>
      <c r="Y63" s="300"/>
      <c r="Z63" s="300"/>
      <c r="AA63" s="300"/>
      <c r="AB63" s="300"/>
      <c r="AC63" s="300"/>
      <c r="AD63" s="300"/>
      <c r="AE63" s="300"/>
      <c r="AF63" s="300"/>
    </row>
    <row r="64" spans="1:32" x14ac:dyDescent="0.2">
      <c r="A64" s="300"/>
      <c r="B64" s="300"/>
      <c r="C64" s="300"/>
      <c r="D64" s="300"/>
      <c r="E64" s="300"/>
      <c r="F64" s="300"/>
      <c r="G64" s="300"/>
      <c r="H64" s="300"/>
      <c r="I64" s="300"/>
      <c r="J64" s="300"/>
      <c r="M64" s="300"/>
      <c r="N64" s="300"/>
      <c r="O64" s="300"/>
      <c r="P64" s="300"/>
      <c r="Q64" s="300"/>
      <c r="R64" s="300"/>
      <c r="S64" s="300"/>
      <c r="T64" s="300"/>
      <c r="U64" s="300"/>
      <c r="X64" s="300"/>
      <c r="Y64" s="300"/>
      <c r="Z64" s="300"/>
      <c r="AA64" s="300"/>
      <c r="AB64" s="300"/>
      <c r="AC64" s="300"/>
      <c r="AD64" s="300"/>
      <c r="AE64" s="300"/>
      <c r="AF64" s="300"/>
    </row>
    <row r="65" spans="1:32" x14ac:dyDescent="0.2">
      <c r="A65" s="300"/>
      <c r="B65" s="300"/>
      <c r="C65" s="300"/>
      <c r="D65" s="300"/>
      <c r="E65" s="300"/>
      <c r="F65" s="300"/>
      <c r="G65" s="300"/>
      <c r="H65" s="300"/>
      <c r="I65" s="300"/>
      <c r="J65" s="300"/>
      <c r="M65" s="300"/>
      <c r="N65" s="300"/>
      <c r="O65" s="300"/>
      <c r="P65" s="300"/>
      <c r="Q65" s="300"/>
      <c r="R65" s="300"/>
      <c r="S65" s="300"/>
      <c r="T65" s="300"/>
      <c r="U65" s="300"/>
      <c r="X65" s="300"/>
      <c r="Y65" s="300"/>
      <c r="Z65" s="300"/>
      <c r="AA65" s="300"/>
      <c r="AB65" s="300"/>
      <c r="AC65" s="300"/>
      <c r="AD65" s="300"/>
      <c r="AE65" s="300"/>
      <c r="AF65" s="300"/>
    </row>
    <row r="66" spans="1:32" x14ac:dyDescent="0.2">
      <c r="A66" s="300"/>
      <c r="B66" s="300"/>
      <c r="C66" s="300"/>
      <c r="D66" s="300"/>
      <c r="E66" s="300"/>
      <c r="F66" s="300"/>
      <c r="G66" s="300"/>
      <c r="H66" s="300"/>
      <c r="I66" s="300"/>
      <c r="J66" s="300"/>
      <c r="M66" s="300"/>
      <c r="N66" s="300"/>
      <c r="O66" s="300"/>
      <c r="P66" s="300"/>
      <c r="Q66" s="300"/>
      <c r="R66" s="300"/>
      <c r="S66" s="300"/>
      <c r="T66" s="300"/>
      <c r="U66" s="300"/>
      <c r="X66" s="300"/>
      <c r="Y66" s="300"/>
      <c r="Z66" s="300"/>
      <c r="AA66" s="300"/>
      <c r="AB66" s="300"/>
      <c r="AC66" s="300"/>
      <c r="AD66" s="300"/>
      <c r="AE66" s="300"/>
      <c r="AF66" s="300"/>
    </row>
    <row r="67" spans="1:32" x14ac:dyDescent="0.2">
      <c r="A67" s="300"/>
      <c r="B67" s="300"/>
      <c r="C67" s="300"/>
      <c r="D67" s="300"/>
      <c r="E67" s="300"/>
      <c r="F67" s="300"/>
      <c r="G67" s="300"/>
      <c r="H67" s="300"/>
      <c r="I67" s="300"/>
      <c r="J67" s="300"/>
      <c r="M67" s="300"/>
      <c r="N67" s="300"/>
      <c r="O67" s="300"/>
      <c r="P67" s="300"/>
      <c r="Q67" s="300"/>
      <c r="R67" s="300"/>
      <c r="S67" s="300"/>
      <c r="T67" s="300"/>
      <c r="U67" s="300"/>
      <c r="X67" s="300"/>
      <c r="Y67" s="300"/>
      <c r="Z67" s="300"/>
      <c r="AA67" s="300"/>
      <c r="AB67" s="300"/>
      <c r="AC67" s="300"/>
      <c r="AD67" s="300"/>
      <c r="AE67" s="300"/>
      <c r="AF67" s="300"/>
    </row>
    <row r="68" spans="1:32" x14ac:dyDescent="0.2">
      <c r="A68" s="300"/>
      <c r="B68" s="300"/>
      <c r="C68" s="300"/>
      <c r="D68" s="300"/>
      <c r="E68" s="300"/>
      <c r="F68" s="300"/>
      <c r="G68" s="300"/>
      <c r="H68" s="300"/>
      <c r="I68" s="300"/>
      <c r="J68" s="300"/>
      <c r="M68" s="300"/>
      <c r="N68" s="300"/>
      <c r="O68" s="300"/>
      <c r="P68" s="300"/>
      <c r="Q68" s="300"/>
      <c r="R68" s="300"/>
      <c r="S68" s="300"/>
      <c r="T68" s="300"/>
      <c r="U68" s="300"/>
      <c r="X68" s="300"/>
      <c r="Y68" s="300"/>
      <c r="Z68" s="300"/>
      <c r="AA68" s="300"/>
      <c r="AB68" s="300"/>
      <c r="AC68" s="300"/>
      <c r="AD68" s="300"/>
      <c r="AE68" s="300"/>
      <c r="AF68" s="300"/>
    </row>
    <row r="69" spans="1:32" x14ac:dyDescent="0.2">
      <c r="A69" s="300"/>
      <c r="B69" s="300"/>
      <c r="C69" s="300"/>
      <c r="D69" s="300"/>
      <c r="E69" s="300"/>
      <c r="F69" s="300"/>
      <c r="G69" s="300"/>
      <c r="H69" s="300"/>
      <c r="I69" s="300"/>
      <c r="J69" s="300"/>
      <c r="M69" s="300"/>
      <c r="N69" s="300"/>
      <c r="O69" s="300"/>
      <c r="P69" s="300"/>
      <c r="Q69" s="300"/>
      <c r="R69" s="300"/>
      <c r="S69" s="300"/>
      <c r="T69" s="300"/>
      <c r="U69" s="300"/>
      <c r="X69" s="300"/>
      <c r="Y69" s="300"/>
      <c r="Z69" s="300"/>
      <c r="AA69" s="300"/>
      <c r="AB69" s="300"/>
      <c r="AC69" s="300"/>
      <c r="AD69" s="300"/>
      <c r="AE69" s="300"/>
      <c r="AF69" s="300"/>
    </row>
    <row r="70" spans="1:32" x14ac:dyDescent="0.2">
      <c r="A70" s="300"/>
      <c r="B70" s="300"/>
      <c r="C70" s="300"/>
      <c r="D70" s="300"/>
      <c r="E70" s="300"/>
      <c r="F70" s="300"/>
      <c r="G70" s="300"/>
      <c r="H70" s="300"/>
      <c r="I70" s="300"/>
      <c r="J70" s="300"/>
      <c r="M70" s="300"/>
      <c r="N70" s="300"/>
      <c r="O70" s="300"/>
      <c r="P70" s="300"/>
      <c r="Q70" s="300"/>
      <c r="R70" s="300"/>
      <c r="S70" s="300"/>
      <c r="T70" s="300"/>
      <c r="U70" s="300"/>
      <c r="X70" s="300"/>
      <c r="Y70" s="300"/>
      <c r="Z70" s="300"/>
      <c r="AA70" s="300"/>
      <c r="AB70" s="300"/>
      <c r="AC70" s="300"/>
      <c r="AD70" s="300"/>
      <c r="AE70" s="300"/>
      <c r="AF70" s="300"/>
    </row>
    <row r="71" spans="1:32" x14ac:dyDescent="0.2">
      <c r="A71" s="300"/>
      <c r="B71" s="300"/>
      <c r="C71" s="300"/>
      <c r="D71" s="300"/>
      <c r="E71" s="300"/>
      <c r="F71" s="300"/>
      <c r="G71" s="300"/>
      <c r="H71" s="300"/>
      <c r="I71" s="300"/>
      <c r="J71" s="300"/>
      <c r="M71" s="300"/>
      <c r="N71" s="300"/>
      <c r="O71" s="300"/>
      <c r="P71" s="300"/>
      <c r="Q71" s="300"/>
      <c r="R71" s="300"/>
      <c r="S71" s="300"/>
      <c r="T71" s="300"/>
      <c r="U71" s="300"/>
      <c r="X71" s="300"/>
      <c r="Y71" s="300"/>
      <c r="Z71" s="300"/>
      <c r="AA71" s="300"/>
      <c r="AB71" s="300"/>
      <c r="AC71" s="300"/>
      <c r="AD71" s="300"/>
      <c r="AE71" s="300"/>
      <c r="AF71" s="300"/>
    </row>
    <row r="72" spans="1:32" x14ac:dyDescent="0.2">
      <c r="A72" s="300"/>
      <c r="B72" s="300"/>
      <c r="C72" s="300"/>
      <c r="D72" s="300"/>
      <c r="E72" s="300"/>
      <c r="F72" s="300"/>
      <c r="G72" s="300"/>
      <c r="H72" s="300"/>
      <c r="I72" s="300"/>
      <c r="J72" s="300"/>
      <c r="M72" s="300"/>
      <c r="N72" s="300"/>
      <c r="O72" s="300"/>
      <c r="P72" s="300"/>
      <c r="Q72" s="300"/>
      <c r="R72" s="300"/>
      <c r="S72" s="300"/>
      <c r="T72" s="300"/>
      <c r="U72" s="300"/>
      <c r="X72" s="300"/>
      <c r="Y72" s="300"/>
      <c r="Z72" s="300"/>
      <c r="AA72" s="300"/>
      <c r="AB72" s="300"/>
      <c r="AC72" s="300"/>
      <c r="AD72" s="300"/>
      <c r="AE72" s="300"/>
      <c r="AF72" s="300"/>
    </row>
    <row r="73" spans="1:32" x14ac:dyDescent="0.2">
      <c r="A73" s="300"/>
      <c r="B73" s="300"/>
      <c r="C73" s="300"/>
      <c r="D73" s="300"/>
      <c r="E73" s="300"/>
      <c r="F73" s="300"/>
      <c r="G73" s="300"/>
      <c r="H73" s="300"/>
      <c r="I73" s="300"/>
      <c r="J73" s="300"/>
      <c r="M73" s="300"/>
      <c r="N73" s="300"/>
      <c r="O73" s="300"/>
      <c r="P73" s="300"/>
      <c r="Q73" s="300"/>
      <c r="R73" s="300"/>
      <c r="S73" s="300"/>
      <c r="T73" s="300"/>
      <c r="U73" s="300"/>
      <c r="X73" s="300"/>
      <c r="Y73" s="300"/>
      <c r="Z73" s="300"/>
      <c r="AA73" s="300"/>
      <c r="AB73" s="300"/>
      <c r="AC73" s="300"/>
      <c r="AD73" s="300"/>
      <c r="AE73" s="300"/>
      <c r="AF73" s="300"/>
    </row>
    <row r="74" spans="1:32" x14ac:dyDescent="0.2">
      <c r="A74" s="300"/>
      <c r="B74" s="300"/>
      <c r="C74" s="300"/>
      <c r="D74" s="300"/>
      <c r="E74" s="300"/>
      <c r="F74" s="300"/>
      <c r="G74" s="300"/>
      <c r="H74" s="300"/>
      <c r="I74" s="300"/>
      <c r="J74" s="300"/>
      <c r="M74" s="300"/>
      <c r="N74" s="300"/>
      <c r="O74" s="300"/>
      <c r="P74" s="300"/>
      <c r="Q74" s="300"/>
      <c r="R74" s="300"/>
      <c r="S74" s="300"/>
      <c r="T74" s="300"/>
      <c r="U74" s="300"/>
      <c r="X74" s="300"/>
      <c r="Y74" s="300"/>
      <c r="Z74" s="300"/>
      <c r="AA74" s="300"/>
      <c r="AB74" s="300"/>
      <c r="AC74" s="300"/>
      <c r="AD74" s="300"/>
      <c r="AE74" s="300"/>
      <c r="AF74" s="300"/>
    </row>
    <row r="75" spans="1:32" x14ac:dyDescent="0.2">
      <c r="A75" s="300"/>
      <c r="B75" s="300"/>
      <c r="C75" s="300"/>
      <c r="D75" s="300"/>
      <c r="E75" s="300"/>
      <c r="F75" s="300"/>
      <c r="G75" s="300"/>
      <c r="H75" s="300"/>
      <c r="I75" s="300"/>
      <c r="J75" s="300"/>
      <c r="M75" s="300"/>
      <c r="N75" s="300"/>
      <c r="O75" s="300"/>
      <c r="P75" s="300"/>
      <c r="Q75" s="300"/>
      <c r="R75" s="300"/>
      <c r="S75" s="300"/>
      <c r="T75" s="300"/>
      <c r="U75" s="300"/>
      <c r="X75" s="300"/>
      <c r="Y75" s="300"/>
      <c r="Z75" s="300"/>
      <c r="AA75" s="300"/>
      <c r="AB75" s="300"/>
      <c r="AC75" s="300"/>
      <c r="AD75" s="300"/>
      <c r="AE75" s="300"/>
      <c r="AF75" s="300"/>
    </row>
    <row r="76" spans="1:32" x14ac:dyDescent="0.2">
      <c r="A76" s="300"/>
      <c r="B76" s="300"/>
      <c r="C76" s="300"/>
      <c r="D76" s="300"/>
      <c r="E76" s="300"/>
      <c r="F76" s="300"/>
      <c r="G76" s="300"/>
      <c r="H76" s="300"/>
      <c r="I76" s="300"/>
      <c r="J76" s="300"/>
      <c r="M76" s="300"/>
      <c r="N76" s="300"/>
      <c r="O76" s="300"/>
      <c r="P76" s="300"/>
      <c r="Q76" s="300"/>
      <c r="R76" s="300"/>
      <c r="S76" s="300"/>
      <c r="T76" s="300"/>
      <c r="U76" s="300"/>
      <c r="X76" s="300"/>
      <c r="Y76" s="300"/>
      <c r="Z76" s="300"/>
      <c r="AA76" s="300"/>
      <c r="AB76" s="300"/>
      <c r="AC76" s="300"/>
      <c r="AD76" s="300"/>
      <c r="AE76" s="300"/>
      <c r="AF76" s="300"/>
    </row>
    <row r="77" spans="1:32" x14ac:dyDescent="0.2">
      <c r="A77" s="300"/>
      <c r="B77" s="300"/>
      <c r="C77" s="300"/>
      <c r="D77" s="300"/>
      <c r="E77" s="300"/>
      <c r="F77" s="300"/>
      <c r="G77" s="300"/>
      <c r="H77" s="300"/>
      <c r="I77" s="300"/>
      <c r="J77" s="300"/>
      <c r="M77" s="300"/>
      <c r="N77" s="300"/>
      <c r="O77" s="300"/>
      <c r="P77" s="300"/>
      <c r="Q77" s="300"/>
      <c r="R77" s="300"/>
      <c r="S77" s="300"/>
      <c r="T77" s="300"/>
      <c r="U77" s="300"/>
      <c r="X77" s="300"/>
      <c r="Y77" s="300"/>
      <c r="Z77" s="300"/>
      <c r="AA77" s="300"/>
      <c r="AB77" s="300"/>
      <c r="AC77" s="300"/>
      <c r="AD77" s="300"/>
      <c r="AE77" s="300"/>
      <c r="AF77" s="300"/>
    </row>
    <row r="78" spans="1:32" x14ac:dyDescent="0.2">
      <c r="A78" s="300"/>
      <c r="B78" s="300"/>
      <c r="C78" s="300"/>
      <c r="D78" s="300"/>
      <c r="E78" s="300"/>
      <c r="F78" s="300"/>
      <c r="G78" s="300"/>
      <c r="H78" s="300"/>
      <c r="I78" s="300"/>
      <c r="J78" s="300"/>
      <c r="M78" s="300"/>
      <c r="N78" s="300"/>
      <c r="O78" s="300"/>
      <c r="P78" s="300"/>
      <c r="Q78" s="300"/>
      <c r="R78" s="300"/>
      <c r="S78" s="300"/>
      <c r="T78" s="300"/>
      <c r="U78" s="300"/>
      <c r="X78" s="300"/>
      <c r="Y78" s="300"/>
      <c r="Z78" s="300"/>
      <c r="AA78" s="300"/>
      <c r="AB78" s="300"/>
      <c r="AC78" s="300"/>
      <c r="AD78" s="300"/>
      <c r="AE78" s="300"/>
      <c r="AF78" s="300"/>
    </row>
    <row r="79" spans="1:32" x14ac:dyDescent="0.2">
      <c r="A79" s="300"/>
      <c r="B79" s="300"/>
      <c r="C79" s="300"/>
      <c r="D79" s="300"/>
      <c r="E79" s="300"/>
      <c r="F79" s="300"/>
      <c r="G79" s="300"/>
      <c r="H79" s="300"/>
      <c r="I79" s="300"/>
      <c r="J79" s="300"/>
      <c r="M79" s="300"/>
      <c r="N79" s="300"/>
      <c r="O79" s="300"/>
      <c r="P79" s="300"/>
      <c r="Q79" s="300"/>
      <c r="R79" s="300"/>
      <c r="S79" s="300"/>
      <c r="T79" s="300"/>
      <c r="U79" s="300"/>
      <c r="X79" s="300"/>
      <c r="Y79" s="300"/>
      <c r="Z79" s="300"/>
      <c r="AA79" s="300"/>
      <c r="AB79" s="300"/>
      <c r="AC79" s="300"/>
      <c r="AD79" s="300"/>
      <c r="AE79" s="300"/>
      <c r="AF79" s="300"/>
    </row>
    <row r="80" spans="1:32" x14ac:dyDescent="0.2">
      <c r="A80" s="300"/>
      <c r="B80" s="300"/>
      <c r="C80" s="300"/>
      <c r="D80" s="300"/>
      <c r="E80" s="300"/>
      <c r="F80" s="300"/>
      <c r="G80" s="300"/>
      <c r="H80" s="300"/>
      <c r="I80" s="300"/>
      <c r="J80" s="300"/>
      <c r="M80" s="300"/>
      <c r="N80" s="300"/>
      <c r="O80" s="300"/>
      <c r="P80" s="300"/>
      <c r="Q80" s="300"/>
      <c r="R80" s="300"/>
      <c r="S80" s="300"/>
      <c r="T80" s="300"/>
      <c r="U80" s="300"/>
      <c r="X80" s="300"/>
      <c r="Y80" s="300"/>
      <c r="Z80" s="300"/>
      <c r="AA80" s="300"/>
      <c r="AB80" s="300"/>
      <c r="AC80" s="300"/>
      <c r="AD80" s="300"/>
      <c r="AE80" s="300"/>
      <c r="AF80" s="300"/>
    </row>
    <row r="81" spans="1:32" x14ac:dyDescent="0.2">
      <c r="A81" s="300"/>
      <c r="B81" s="300"/>
      <c r="C81" s="300"/>
      <c r="D81" s="300"/>
      <c r="E81" s="300"/>
      <c r="F81" s="300"/>
      <c r="G81" s="300"/>
      <c r="H81" s="300"/>
      <c r="I81" s="300"/>
      <c r="J81" s="300"/>
      <c r="M81" s="300"/>
      <c r="N81" s="300"/>
      <c r="O81" s="300"/>
      <c r="P81" s="300"/>
      <c r="Q81" s="300"/>
      <c r="R81" s="300"/>
      <c r="S81" s="300"/>
      <c r="T81" s="300"/>
      <c r="U81" s="300"/>
      <c r="X81" s="300"/>
      <c r="Y81" s="300"/>
      <c r="Z81" s="300"/>
      <c r="AA81" s="300"/>
      <c r="AB81" s="300"/>
      <c r="AC81" s="300"/>
      <c r="AD81" s="300"/>
      <c r="AE81" s="300"/>
      <c r="AF81" s="300"/>
    </row>
    <row r="82" spans="1:32" x14ac:dyDescent="0.2">
      <c r="A82" s="300"/>
      <c r="B82" s="300"/>
      <c r="C82" s="300"/>
      <c r="D82" s="300"/>
      <c r="E82" s="300"/>
      <c r="F82" s="300"/>
      <c r="G82" s="300"/>
      <c r="H82" s="300"/>
      <c r="I82" s="300"/>
      <c r="J82" s="300"/>
      <c r="M82" s="300"/>
      <c r="N82" s="300"/>
      <c r="O82" s="300"/>
      <c r="P82" s="300"/>
      <c r="Q82" s="300"/>
      <c r="R82" s="300"/>
      <c r="S82" s="300"/>
      <c r="T82" s="300"/>
      <c r="U82" s="300"/>
      <c r="X82" s="300"/>
      <c r="Y82" s="300"/>
      <c r="Z82" s="300"/>
      <c r="AA82" s="300"/>
      <c r="AB82" s="300"/>
      <c r="AC82" s="300"/>
      <c r="AD82" s="300"/>
      <c r="AE82" s="300"/>
      <c r="AF82" s="300"/>
    </row>
    <row r="83" spans="1:32" x14ac:dyDescent="0.2">
      <c r="A83" s="300"/>
      <c r="B83" s="300"/>
      <c r="C83" s="300"/>
      <c r="D83" s="300"/>
      <c r="E83" s="300"/>
      <c r="F83" s="300"/>
      <c r="G83" s="300"/>
      <c r="H83" s="300"/>
      <c r="I83" s="300"/>
      <c r="J83" s="300"/>
      <c r="M83" s="300"/>
      <c r="N83" s="300"/>
      <c r="O83" s="300"/>
      <c r="P83" s="300"/>
      <c r="Q83" s="300"/>
      <c r="R83" s="300"/>
      <c r="S83" s="300"/>
      <c r="T83" s="300"/>
      <c r="U83" s="300"/>
      <c r="X83" s="300"/>
      <c r="Y83" s="300"/>
      <c r="Z83" s="300"/>
      <c r="AA83" s="300"/>
      <c r="AB83" s="300"/>
      <c r="AC83" s="300"/>
      <c r="AD83" s="300"/>
      <c r="AE83" s="300"/>
      <c r="AF83" s="300"/>
    </row>
    <row r="84" spans="1:32" x14ac:dyDescent="0.2">
      <c r="A84" s="300"/>
      <c r="B84" s="300"/>
      <c r="C84" s="300"/>
      <c r="D84" s="300"/>
      <c r="E84" s="300"/>
      <c r="F84" s="300"/>
      <c r="G84" s="300"/>
      <c r="H84" s="300"/>
      <c r="I84" s="300"/>
      <c r="J84" s="300"/>
      <c r="M84" s="300"/>
      <c r="N84" s="300"/>
      <c r="O84" s="300"/>
      <c r="P84" s="300"/>
      <c r="Q84" s="300"/>
      <c r="R84" s="300"/>
      <c r="S84" s="300"/>
      <c r="T84" s="300"/>
      <c r="U84" s="300"/>
      <c r="X84" s="300"/>
      <c r="Y84" s="300"/>
      <c r="Z84" s="300"/>
      <c r="AA84" s="300"/>
      <c r="AB84" s="300"/>
      <c r="AC84" s="300"/>
      <c r="AD84" s="300"/>
      <c r="AE84" s="300"/>
      <c r="AF84" s="300"/>
    </row>
    <row r="85" spans="1:32" x14ac:dyDescent="0.2">
      <c r="A85" s="300"/>
      <c r="B85" s="300"/>
      <c r="C85" s="300"/>
      <c r="D85" s="300"/>
      <c r="E85" s="300"/>
      <c r="F85" s="300"/>
      <c r="G85" s="300"/>
      <c r="H85" s="300"/>
      <c r="I85" s="300"/>
      <c r="J85" s="300"/>
      <c r="M85" s="300"/>
      <c r="N85" s="300"/>
      <c r="O85" s="300"/>
      <c r="P85" s="300"/>
      <c r="Q85" s="300"/>
      <c r="R85" s="300"/>
      <c r="S85" s="300"/>
      <c r="T85" s="300"/>
      <c r="U85" s="300"/>
      <c r="X85" s="300"/>
      <c r="Y85" s="300"/>
      <c r="Z85" s="300"/>
      <c r="AA85" s="300"/>
      <c r="AB85" s="300"/>
      <c r="AC85" s="300"/>
      <c r="AD85" s="300"/>
      <c r="AE85" s="300"/>
      <c r="AF85" s="300"/>
    </row>
    <row r="86" spans="1:32" x14ac:dyDescent="0.2">
      <c r="A86" s="300"/>
      <c r="B86" s="300"/>
      <c r="C86" s="300"/>
      <c r="D86" s="300"/>
      <c r="E86" s="300"/>
      <c r="F86" s="300"/>
      <c r="G86" s="300"/>
      <c r="H86" s="300"/>
      <c r="I86" s="300"/>
      <c r="J86" s="300"/>
      <c r="M86" s="300"/>
      <c r="N86" s="300"/>
      <c r="O86" s="300"/>
      <c r="P86" s="300"/>
      <c r="Q86" s="300"/>
      <c r="R86" s="300"/>
      <c r="S86" s="300"/>
      <c r="T86" s="300"/>
      <c r="U86" s="300"/>
      <c r="X86" s="300"/>
      <c r="Y86" s="300"/>
      <c r="Z86" s="300"/>
      <c r="AA86" s="300"/>
      <c r="AB86" s="300"/>
      <c r="AC86" s="300"/>
      <c r="AD86" s="300"/>
      <c r="AE86" s="300"/>
      <c r="AF86" s="300"/>
    </row>
    <row r="87" spans="1:32" x14ac:dyDescent="0.2">
      <c r="A87" s="300"/>
      <c r="B87" s="300"/>
      <c r="C87" s="300"/>
      <c r="D87" s="300"/>
      <c r="E87" s="300"/>
      <c r="F87" s="300"/>
      <c r="G87" s="300"/>
      <c r="H87" s="300"/>
      <c r="I87" s="300"/>
      <c r="J87" s="300"/>
      <c r="M87" s="300"/>
      <c r="N87" s="300"/>
      <c r="O87" s="300"/>
      <c r="P87" s="300"/>
      <c r="Q87" s="300"/>
      <c r="R87" s="300"/>
      <c r="S87" s="300"/>
      <c r="T87" s="300"/>
      <c r="U87" s="300"/>
      <c r="X87" s="300"/>
      <c r="Y87" s="300"/>
      <c r="Z87" s="300"/>
      <c r="AA87" s="300"/>
      <c r="AB87" s="300"/>
      <c r="AC87" s="300"/>
      <c r="AD87" s="300"/>
      <c r="AE87" s="300"/>
      <c r="AF87" s="300"/>
    </row>
    <row r="88" spans="1:32" x14ac:dyDescent="0.2">
      <c r="A88" s="300"/>
      <c r="B88" s="300"/>
      <c r="C88" s="300"/>
      <c r="D88" s="300"/>
      <c r="E88" s="300"/>
      <c r="F88" s="300"/>
      <c r="G88" s="300"/>
      <c r="H88" s="300"/>
      <c r="I88" s="300"/>
      <c r="J88" s="300"/>
      <c r="M88" s="300"/>
      <c r="N88" s="300"/>
      <c r="O88" s="300"/>
      <c r="P88" s="300"/>
      <c r="Q88" s="300"/>
      <c r="R88" s="300"/>
      <c r="S88" s="300"/>
      <c r="T88" s="300"/>
      <c r="U88" s="300"/>
      <c r="X88" s="300"/>
      <c r="Y88" s="300"/>
      <c r="Z88" s="300"/>
      <c r="AA88" s="300"/>
      <c r="AB88" s="300"/>
      <c r="AC88" s="300"/>
      <c r="AD88" s="300"/>
      <c r="AE88" s="300"/>
      <c r="AF88" s="300"/>
    </row>
    <row r="89" spans="1:32" x14ac:dyDescent="0.2">
      <c r="A89" s="300"/>
      <c r="B89" s="300"/>
      <c r="C89" s="300"/>
      <c r="D89" s="300"/>
      <c r="E89" s="300"/>
      <c r="F89" s="300"/>
      <c r="G89" s="300"/>
      <c r="H89" s="300"/>
      <c r="I89" s="300"/>
      <c r="J89" s="300"/>
      <c r="M89" s="300"/>
      <c r="N89" s="300"/>
      <c r="O89" s="300"/>
      <c r="P89" s="300"/>
      <c r="Q89" s="300"/>
      <c r="R89" s="300"/>
      <c r="S89" s="300"/>
      <c r="T89" s="300"/>
      <c r="U89" s="300"/>
      <c r="X89" s="300"/>
      <c r="Y89" s="300"/>
      <c r="Z89" s="300"/>
      <c r="AA89" s="300"/>
      <c r="AB89" s="300"/>
      <c r="AC89" s="300"/>
      <c r="AD89" s="300"/>
      <c r="AE89" s="300"/>
      <c r="AF89" s="300"/>
    </row>
    <row r="90" spans="1:32" x14ac:dyDescent="0.2">
      <c r="A90" s="300"/>
      <c r="B90" s="300"/>
      <c r="C90" s="300"/>
      <c r="D90" s="300"/>
      <c r="E90" s="300"/>
      <c r="F90" s="300"/>
      <c r="G90" s="300"/>
      <c r="H90" s="300"/>
      <c r="I90" s="300"/>
      <c r="J90" s="300"/>
      <c r="M90" s="300"/>
      <c r="N90" s="300"/>
      <c r="O90" s="300"/>
      <c r="P90" s="300"/>
      <c r="Q90" s="300"/>
      <c r="R90" s="300"/>
      <c r="S90" s="300"/>
      <c r="T90" s="300"/>
      <c r="U90" s="300"/>
      <c r="X90" s="300"/>
      <c r="Y90" s="300"/>
      <c r="Z90" s="300"/>
      <c r="AA90" s="300"/>
      <c r="AB90" s="300"/>
      <c r="AC90" s="300"/>
      <c r="AD90" s="300"/>
      <c r="AE90" s="300"/>
      <c r="AF90" s="300"/>
    </row>
    <row r="91" spans="1:32" x14ac:dyDescent="0.2">
      <c r="A91" s="300"/>
      <c r="B91" s="300"/>
      <c r="C91" s="300"/>
      <c r="D91" s="300"/>
      <c r="E91" s="300"/>
      <c r="F91" s="300"/>
      <c r="G91" s="300"/>
      <c r="H91" s="300"/>
      <c r="I91" s="300"/>
      <c r="J91" s="300"/>
      <c r="M91" s="300"/>
      <c r="N91" s="300"/>
      <c r="O91" s="300"/>
      <c r="P91" s="300"/>
      <c r="Q91" s="300"/>
      <c r="R91" s="300"/>
      <c r="S91" s="300"/>
      <c r="T91" s="300"/>
      <c r="U91" s="300"/>
      <c r="X91" s="300"/>
      <c r="Y91" s="300"/>
      <c r="Z91" s="300"/>
      <c r="AA91" s="300"/>
      <c r="AB91" s="300"/>
      <c r="AC91" s="300"/>
      <c r="AD91" s="300"/>
      <c r="AE91" s="300"/>
      <c r="AF91" s="300"/>
    </row>
    <row r="92" spans="1:32" x14ac:dyDescent="0.2">
      <c r="A92" s="300"/>
      <c r="B92" s="300"/>
      <c r="C92" s="300"/>
      <c r="D92" s="300"/>
      <c r="E92" s="300"/>
      <c r="F92" s="300"/>
      <c r="G92" s="300"/>
      <c r="H92" s="300"/>
      <c r="I92" s="300"/>
      <c r="J92" s="300"/>
      <c r="M92" s="300"/>
      <c r="N92" s="300"/>
      <c r="O92" s="300"/>
      <c r="P92" s="300"/>
      <c r="Q92" s="300"/>
      <c r="R92" s="300"/>
      <c r="S92" s="300"/>
      <c r="T92" s="300"/>
      <c r="U92" s="300"/>
      <c r="X92" s="300"/>
      <c r="Y92" s="300"/>
      <c r="Z92" s="300"/>
      <c r="AA92" s="300"/>
      <c r="AB92" s="300"/>
      <c r="AC92" s="300"/>
      <c r="AD92" s="300"/>
      <c r="AE92" s="300"/>
      <c r="AF92" s="300"/>
    </row>
    <row r="93" spans="1:32" x14ac:dyDescent="0.2">
      <c r="A93" s="300"/>
      <c r="B93" s="300"/>
      <c r="C93" s="300"/>
      <c r="D93" s="300"/>
      <c r="E93" s="300"/>
      <c r="F93" s="300"/>
      <c r="G93" s="300"/>
      <c r="H93" s="300"/>
      <c r="I93" s="300"/>
      <c r="J93" s="300"/>
      <c r="M93" s="300"/>
      <c r="N93" s="300"/>
      <c r="O93" s="300"/>
      <c r="P93" s="300"/>
      <c r="Q93" s="300"/>
      <c r="R93" s="300"/>
      <c r="S93" s="300"/>
      <c r="T93" s="300"/>
      <c r="U93" s="300"/>
      <c r="X93" s="300"/>
      <c r="Y93" s="300"/>
      <c r="Z93" s="300"/>
      <c r="AA93" s="300"/>
      <c r="AB93" s="300"/>
      <c r="AC93" s="300"/>
      <c r="AD93" s="300"/>
      <c r="AE93" s="300"/>
      <c r="AF93" s="300"/>
    </row>
    <row r="94" spans="1:32" x14ac:dyDescent="0.2">
      <c r="A94" s="300"/>
      <c r="B94" s="300"/>
      <c r="C94" s="300"/>
      <c r="D94" s="300"/>
      <c r="E94" s="300"/>
      <c r="F94" s="300"/>
      <c r="G94" s="300"/>
      <c r="H94" s="300"/>
      <c r="I94" s="300"/>
      <c r="J94" s="300"/>
      <c r="M94" s="300"/>
      <c r="N94" s="300"/>
      <c r="O94" s="300"/>
      <c r="P94" s="300"/>
      <c r="Q94" s="300"/>
      <c r="R94" s="300"/>
      <c r="S94" s="300"/>
      <c r="T94" s="300"/>
      <c r="U94" s="300"/>
      <c r="X94" s="300"/>
      <c r="Y94" s="300"/>
      <c r="Z94" s="300"/>
      <c r="AA94" s="300"/>
      <c r="AB94" s="300"/>
      <c r="AC94" s="300"/>
      <c r="AD94" s="300"/>
      <c r="AE94" s="300"/>
      <c r="AF94" s="300"/>
    </row>
    <row r="95" spans="1:32" x14ac:dyDescent="0.2">
      <c r="A95" s="300"/>
      <c r="B95" s="300"/>
      <c r="C95" s="300"/>
      <c r="D95" s="300"/>
      <c r="E95" s="300"/>
      <c r="F95" s="300"/>
      <c r="G95" s="300"/>
      <c r="H95" s="300"/>
      <c r="I95" s="300"/>
      <c r="J95" s="300"/>
      <c r="M95" s="300"/>
      <c r="N95" s="300"/>
      <c r="O95" s="300"/>
      <c r="P95" s="300"/>
      <c r="Q95" s="300"/>
      <c r="R95" s="300"/>
      <c r="S95" s="300"/>
      <c r="T95" s="300"/>
      <c r="U95" s="300"/>
      <c r="X95" s="300"/>
      <c r="Y95" s="300"/>
      <c r="Z95" s="300"/>
      <c r="AA95" s="300"/>
      <c r="AB95" s="300"/>
      <c r="AC95" s="300"/>
      <c r="AD95" s="300"/>
      <c r="AE95" s="300"/>
      <c r="AF95" s="300"/>
    </row>
    <row r="96" spans="1:32" x14ac:dyDescent="0.2">
      <c r="A96" s="300"/>
      <c r="B96" s="300"/>
      <c r="C96" s="300"/>
      <c r="D96" s="300"/>
      <c r="E96" s="300"/>
      <c r="F96" s="300"/>
      <c r="G96" s="300"/>
      <c r="H96" s="300"/>
      <c r="I96" s="300"/>
      <c r="J96" s="300"/>
      <c r="M96" s="300"/>
      <c r="N96" s="300"/>
      <c r="O96" s="300"/>
      <c r="P96" s="300"/>
      <c r="Q96" s="300"/>
      <c r="R96" s="300"/>
      <c r="S96" s="300"/>
      <c r="T96" s="300"/>
      <c r="U96" s="300"/>
      <c r="X96" s="300"/>
      <c r="Y96" s="300"/>
      <c r="Z96" s="300"/>
      <c r="AA96" s="300"/>
      <c r="AB96" s="300"/>
      <c r="AC96" s="300"/>
      <c r="AD96" s="300"/>
      <c r="AE96" s="300"/>
      <c r="AF96" s="300"/>
    </row>
    <row r="97" spans="1:32" x14ac:dyDescent="0.2">
      <c r="A97" s="300"/>
      <c r="B97" s="300"/>
      <c r="C97" s="300"/>
      <c r="D97" s="300"/>
      <c r="E97" s="300"/>
      <c r="F97" s="300"/>
      <c r="G97" s="300"/>
      <c r="H97" s="300"/>
      <c r="I97" s="300"/>
      <c r="J97" s="300"/>
      <c r="M97" s="300"/>
      <c r="N97" s="300"/>
      <c r="O97" s="300"/>
      <c r="P97" s="300"/>
      <c r="Q97" s="300"/>
      <c r="R97" s="300"/>
      <c r="S97" s="300"/>
      <c r="T97" s="300"/>
      <c r="U97" s="300"/>
      <c r="X97" s="300"/>
      <c r="Y97" s="300"/>
      <c r="Z97" s="300"/>
      <c r="AA97" s="300"/>
      <c r="AB97" s="300"/>
      <c r="AC97" s="300"/>
      <c r="AD97" s="300"/>
      <c r="AE97" s="300"/>
      <c r="AF97" s="300"/>
    </row>
    <row r="98" spans="1:32" x14ac:dyDescent="0.2">
      <c r="A98" s="300"/>
      <c r="B98" s="300"/>
      <c r="C98" s="300"/>
      <c r="D98" s="300"/>
      <c r="E98" s="300"/>
      <c r="F98" s="300"/>
      <c r="G98" s="300"/>
      <c r="H98" s="300"/>
      <c r="I98" s="300"/>
      <c r="J98" s="300"/>
      <c r="M98" s="300"/>
      <c r="N98" s="300"/>
      <c r="O98" s="300"/>
      <c r="P98" s="300"/>
      <c r="Q98" s="300"/>
      <c r="R98" s="300"/>
      <c r="S98" s="300"/>
      <c r="T98" s="300"/>
      <c r="U98" s="300"/>
      <c r="X98" s="300"/>
      <c r="Y98" s="300"/>
      <c r="Z98" s="300"/>
      <c r="AA98" s="300"/>
      <c r="AB98" s="300"/>
      <c r="AC98" s="300"/>
      <c r="AD98" s="300"/>
      <c r="AE98" s="300"/>
      <c r="AF98" s="300"/>
    </row>
    <row r="99" spans="1:32" x14ac:dyDescent="0.2">
      <c r="A99" s="300"/>
      <c r="B99" s="300"/>
      <c r="C99" s="300"/>
      <c r="D99" s="300"/>
      <c r="E99" s="300"/>
      <c r="F99" s="300"/>
      <c r="G99" s="300"/>
      <c r="H99" s="300"/>
      <c r="I99" s="300"/>
      <c r="J99" s="300"/>
      <c r="M99" s="300"/>
      <c r="N99" s="300"/>
      <c r="O99" s="300"/>
      <c r="P99" s="300"/>
      <c r="Q99" s="300"/>
      <c r="R99" s="300"/>
      <c r="S99" s="300"/>
      <c r="T99" s="300"/>
      <c r="U99" s="300"/>
      <c r="X99" s="300"/>
      <c r="Y99" s="300"/>
      <c r="Z99" s="300"/>
      <c r="AA99" s="300"/>
      <c r="AB99" s="300"/>
      <c r="AC99" s="300"/>
      <c r="AD99" s="300"/>
      <c r="AE99" s="300"/>
      <c r="AF99" s="300"/>
    </row>
    <row r="100" spans="1:32" x14ac:dyDescent="0.2">
      <c r="A100" s="300"/>
      <c r="B100" s="300"/>
      <c r="C100" s="300"/>
      <c r="D100" s="300"/>
      <c r="E100" s="300"/>
      <c r="F100" s="300"/>
      <c r="G100" s="300"/>
      <c r="H100" s="300"/>
      <c r="I100" s="300"/>
      <c r="J100" s="300"/>
      <c r="M100" s="300"/>
      <c r="N100" s="300"/>
      <c r="O100" s="300"/>
      <c r="P100" s="300"/>
      <c r="Q100" s="300"/>
      <c r="R100" s="300"/>
      <c r="S100" s="300"/>
      <c r="T100" s="300"/>
      <c r="U100" s="300"/>
      <c r="X100" s="300"/>
      <c r="Y100" s="300"/>
      <c r="Z100" s="300"/>
      <c r="AA100" s="300"/>
      <c r="AB100" s="300"/>
      <c r="AC100" s="300"/>
      <c r="AD100" s="300"/>
      <c r="AE100" s="300"/>
      <c r="AF100" s="300"/>
    </row>
    <row r="101" spans="1:32" x14ac:dyDescent="0.2">
      <c r="A101" s="300"/>
      <c r="B101" s="300"/>
      <c r="C101" s="300"/>
      <c r="D101" s="300"/>
      <c r="E101" s="300"/>
      <c r="F101" s="300"/>
      <c r="G101" s="300"/>
      <c r="H101" s="300"/>
      <c r="I101" s="300"/>
      <c r="J101" s="300"/>
      <c r="M101" s="300"/>
      <c r="N101" s="300"/>
      <c r="O101" s="300"/>
      <c r="P101" s="300"/>
      <c r="Q101" s="300"/>
      <c r="R101" s="300"/>
      <c r="S101" s="300"/>
      <c r="T101" s="300"/>
      <c r="U101" s="300"/>
      <c r="X101" s="300"/>
      <c r="Y101" s="300"/>
      <c r="Z101" s="300"/>
      <c r="AA101" s="300"/>
      <c r="AB101" s="300"/>
      <c r="AC101" s="300"/>
      <c r="AD101" s="300"/>
      <c r="AE101" s="300"/>
      <c r="AF101" s="300"/>
    </row>
    <row r="102" spans="1:32" x14ac:dyDescent="0.2">
      <c r="A102" s="300"/>
      <c r="B102" s="300"/>
      <c r="C102" s="300"/>
      <c r="D102" s="300"/>
      <c r="E102" s="300"/>
      <c r="F102" s="300"/>
      <c r="G102" s="300"/>
      <c r="H102" s="300"/>
      <c r="I102" s="300"/>
      <c r="J102" s="300"/>
      <c r="M102" s="300"/>
      <c r="N102" s="300"/>
      <c r="O102" s="300"/>
      <c r="P102" s="300"/>
      <c r="Q102" s="300"/>
      <c r="R102" s="300"/>
      <c r="S102" s="300"/>
      <c r="T102" s="300"/>
      <c r="U102" s="300"/>
      <c r="X102" s="300"/>
      <c r="Y102" s="300"/>
      <c r="Z102" s="300"/>
      <c r="AA102" s="300"/>
      <c r="AB102" s="300"/>
      <c r="AC102" s="300"/>
      <c r="AD102" s="300"/>
      <c r="AE102" s="300"/>
      <c r="AF102" s="300"/>
    </row>
    <row r="103" spans="1:32" x14ac:dyDescent="0.2">
      <c r="A103" s="300"/>
      <c r="B103" s="300"/>
      <c r="C103" s="300"/>
      <c r="D103" s="300"/>
      <c r="E103" s="300"/>
      <c r="F103" s="300"/>
      <c r="G103" s="300"/>
      <c r="H103" s="300"/>
      <c r="I103" s="300"/>
      <c r="J103" s="300"/>
      <c r="M103" s="300"/>
      <c r="N103" s="300"/>
      <c r="O103" s="300"/>
      <c r="P103" s="300"/>
      <c r="Q103" s="300"/>
      <c r="R103" s="300"/>
      <c r="S103" s="300"/>
      <c r="T103" s="300"/>
      <c r="U103" s="300"/>
      <c r="X103" s="300"/>
      <c r="Y103" s="300"/>
      <c r="Z103" s="300"/>
      <c r="AA103" s="300"/>
      <c r="AB103" s="300"/>
      <c r="AC103" s="300"/>
      <c r="AD103" s="300"/>
      <c r="AE103" s="300"/>
      <c r="AF103" s="300"/>
    </row>
    <row r="104" spans="1:32" x14ac:dyDescent="0.2">
      <c r="A104" s="300"/>
      <c r="B104" s="300"/>
      <c r="C104" s="300"/>
      <c r="D104" s="300"/>
      <c r="E104" s="300"/>
      <c r="F104" s="300"/>
      <c r="G104" s="300"/>
      <c r="H104" s="300"/>
      <c r="I104" s="300"/>
      <c r="J104" s="300"/>
      <c r="M104" s="300"/>
      <c r="N104" s="300"/>
      <c r="O104" s="300"/>
      <c r="P104" s="300"/>
      <c r="Q104" s="300"/>
      <c r="R104" s="300"/>
      <c r="S104" s="300"/>
      <c r="T104" s="300"/>
      <c r="U104" s="300"/>
      <c r="X104" s="300"/>
      <c r="Y104" s="300"/>
      <c r="Z104" s="300"/>
      <c r="AA104" s="300"/>
      <c r="AB104" s="300"/>
      <c r="AC104" s="300"/>
      <c r="AD104" s="300"/>
      <c r="AE104" s="300"/>
      <c r="AF104" s="300"/>
    </row>
    <row r="105" spans="1:32" x14ac:dyDescent="0.2">
      <c r="A105" s="300"/>
      <c r="B105" s="300"/>
      <c r="C105" s="300"/>
      <c r="D105" s="300"/>
      <c r="E105" s="300"/>
      <c r="F105" s="300"/>
      <c r="G105" s="300"/>
      <c r="H105" s="300"/>
      <c r="I105" s="300"/>
      <c r="J105" s="300"/>
      <c r="M105" s="300"/>
      <c r="N105" s="300"/>
      <c r="O105" s="300"/>
      <c r="P105" s="300"/>
      <c r="Q105" s="300"/>
      <c r="R105" s="300"/>
      <c r="S105" s="300"/>
      <c r="T105" s="300"/>
      <c r="U105" s="300"/>
      <c r="X105" s="300"/>
      <c r="Y105" s="300"/>
      <c r="Z105" s="300"/>
      <c r="AA105" s="300"/>
      <c r="AB105" s="300"/>
      <c r="AC105" s="300"/>
      <c r="AD105" s="300"/>
      <c r="AE105" s="300"/>
      <c r="AF105" s="300"/>
    </row>
    <row r="106" spans="1:32" x14ac:dyDescent="0.2">
      <c r="A106" s="300"/>
      <c r="B106" s="300"/>
      <c r="C106" s="300"/>
      <c r="D106" s="300"/>
      <c r="E106" s="300"/>
      <c r="F106" s="300"/>
      <c r="G106" s="300"/>
      <c r="H106" s="300"/>
      <c r="I106" s="300"/>
      <c r="J106" s="300"/>
      <c r="M106" s="300"/>
      <c r="N106" s="300"/>
      <c r="O106" s="300"/>
      <c r="P106" s="300"/>
      <c r="Q106" s="300"/>
      <c r="R106" s="300"/>
      <c r="S106" s="300"/>
      <c r="T106" s="300"/>
      <c r="U106" s="300"/>
      <c r="X106" s="300"/>
      <c r="Y106" s="300"/>
      <c r="Z106" s="300"/>
      <c r="AA106" s="300"/>
      <c r="AB106" s="300"/>
      <c r="AC106" s="300"/>
      <c r="AD106" s="300"/>
      <c r="AE106" s="300"/>
      <c r="AF106" s="300"/>
    </row>
    <row r="107" spans="1:32" x14ac:dyDescent="0.2">
      <c r="A107" s="300"/>
      <c r="B107" s="300"/>
      <c r="C107" s="300"/>
      <c r="D107" s="300"/>
      <c r="E107" s="300"/>
      <c r="F107" s="300"/>
      <c r="G107" s="300"/>
      <c r="H107" s="300"/>
      <c r="I107" s="300"/>
      <c r="J107" s="300"/>
      <c r="M107" s="300"/>
      <c r="N107" s="300"/>
      <c r="O107" s="300"/>
      <c r="P107" s="300"/>
      <c r="Q107" s="300"/>
      <c r="R107" s="300"/>
      <c r="S107" s="300"/>
      <c r="T107" s="300"/>
      <c r="U107" s="300"/>
      <c r="X107" s="300"/>
      <c r="Y107" s="300"/>
      <c r="Z107" s="300"/>
      <c r="AA107" s="300"/>
      <c r="AB107" s="300"/>
      <c r="AC107" s="300"/>
      <c r="AD107" s="300"/>
      <c r="AE107" s="300"/>
      <c r="AF107" s="300"/>
    </row>
    <row r="108" spans="1:32" x14ac:dyDescent="0.2">
      <c r="A108" s="300"/>
      <c r="B108" s="300"/>
      <c r="C108" s="300"/>
      <c r="D108" s="300"/>
      <c r="E108" s="300"/>
      <c r="F108" s="300"/>
      <c r="G108" s="300"/>
      <c r="H108" s="300"/>
      <c r="I108" s="300"/>
      <c r="J108" s="300"/>
      <c r="M108" s="300"/>
      <c r="N108" s="300"/>
      <c r="O108" s="300"/>
      <c r="P108" s="300"/>
      <c r="Q108" s="300"/>
      <c r="R108" s="300"/>
      <c r="S108" s="300"/>
      <c r="T108" s="300"/>
      <c r="U108" s="300"/>
      <c r="X108" s="300"/>
      <c r="Y108" s="300"/>
      <c r="Z108" s="300"/>
      <c r="AA108" s="300"/>
      <c r="AB108" s="300"/>
      <c r="AC108" s="300"/>
      <c r="AD108" s="300"/>
      <c r="AE108" s="300"/>
      <c r="AF108" s="300"/>
    </row>
    <row r="109" spans="1:32" x14ac:dyDescent="0.2">
      <c r="A109" s="300"/>
      <c r="B109" s="300"/>
      <c r="C109" s="300"/>
      <c r="D109" s="300"/>
      <c r="E109" s="300"/>
      <c r="F109" s="300"/>
      <c r="G109" s="300"/>
      <c r="H109" s="300"/>
      <c r="I109" s="300"/>
      <c r="J109" s="300"/>
      <c r="M109" s="300"/>
      <c r="N109" s="300"/>
      <c r="O109" s="300"/>
      <c r="P109" s="300"/>
      <c r="Q109" s="300"/>
      <c r="R109" s="300"/>
      <c r="S109" s="300"/>
      <c r="T109" s="300"/>
      <c r="U109" s="300"/>
      <c r="X109" s="300"/>
      <c r="Y109" s="300"/>
      <c r="Z109" s="300"/>
      <c r="AA109" s="300"/>
      <c r="AB109" s="300"/>
      <c r="AC109" s="300"/>
      <c r="AD109" s="300"/>
      <c r="AE109" s="300"/>
      <c r="AF109" s="300"/>
    </row>
    <row r="110" spans="1:32" x14ac:dyDescent="0.2">
      <c r="A110" s="300"/>
      <c r="B110" s="300"/>
      <c r="C110" s="300"/>
      <c r="D110" s="300"/>
      <c r="E110" s="300"/>
      <c r="F110" s="300"/>
      <c r="G110" s="300"/>
      <c r="H110" s="300"/>
      <c r="I110" s="300"/>
      <c r="J110" s="300"/>
      <c r="M110" s="300"/>
      <c r="N110" s="300"/>
      <c r="O110" s="300"/>
      <c r="P110" s="300"/>
      <c r="Q110" s="300"/>
      <c r="R110" s="300"/>
      <c r="S110" s="300"/>
      <c r="T110" s="300"/>
      <c r="U110" s="300"/>
      <c r="X110" s="300"/>
      <c r="Y110" s="300"/>
      <c r="Z110" s="300"/>
      <c r="AA110" s="300"/>
      <c r="AB110" s="300"/>
      <c r="AC110" s="300"/>
      <c r="AD110" s="300"/>
      <c r="AE110" s="300"/>
      <c r="AF110" s="300"/>
    </row>
    <row r="111" spans="1:32" x14ac:dyDescent="0.2">
      <c r="A111" s="300"/>
      <c r="B111" s="300"/>
      <c r="C111" s="300"/>
      <c r="D111" s="300"/>
      <c r="E111" s="300"/>
      <c r="F111" s="300"/>
      <c r="G111" s="300"/>
      <c r="H111" s="300"/>
      <c r="I111" s="300"/>
      <c r="J111" s="300"/>
      <c r="M111" s="300"/>
      <c r="N111" s="300"/>
      <c r="O111" s="300"/>
      <c r="P111" s="300"/>
      <c r="Q111" s="300"/>
      <c r="R111" s="300"/>
      <c r="S111" s="300"/>
      <c r="T111" s="300"/>
      <c r="U111" s="300"/>
      <c r="X111" s="300"/>
      <c r="Y111" s="300"/>
      <c r="Z111" s="300"/>
      <c r="AA111" s="300"/>
      <c r="AB111" s="300"/>
      <c r="AC111" s="300"/>
      <c r="AD111" s="300"/>
      <c r="AE111" s="300"/>
      <c r="AF111" s="300"/>
    </row>
    <row r="112" spans="1:32" x14ac:dyDescent="0.2">
      <c r="A112" s="300"/>
      <c r="B112" s="300"/>
      <c r="C112" s="300"/>
      <c r="D112" s="300"/>
      <c r="E112" s="300"/>
      <c r="F112" s="300"/>
      <c r="G112" s="300"/>
      <c r="H112" s="300"/>
      <c r="I112" s="300"/>
      <c r="J112" s="300"/>
      <c r="M112" s="300"/>
      <c r="N112" s="300"/>
      <c r="O112" s="300"/>
      <c r="P112" s="300"/>
      <c r="Q112" s="300"/>
      <c r="R112" s="300"/>
      <c r="S112" s="300"/>
      <c r="T112" s="300"/>
      <c r="U112" s="300"/>
      <c r="X112" s="300"/>
      <c r="Y112" s="300"/>
      <c r="Z112" s="300"/>
      <c r="AA112" s="300"/>
      <c r="AB112" s="300"/>
      <c r="AC112" s="300"/>
      <c r="AD112" s="300"/>
      <c r="AE112" s="300"/>
      <c r="AF112" s="300"/>
    </row>
    <row r="113" spans="1:32" x14ac:dyDescent="0.2">
      <c r="A113" s="300"/>
      <c r="B113" s="300"/>
      <c r="C113" s="300"/>
      <c r="D113" s="300"/>
      <c r="E113" s="300"/>
      <c r="F113" s="300"/>
      <c r="G113" s="300"/>
      <c r="H113" s="300"/>
      <c r="I113" s="300"/>
      <c r="J113" s="300"/>
      <c r="M113" s="300"/>
      <c r="N113" s="300"/>
      <c r="O113" s="300"/>
      <c r="P113" s="300"/>
      <c r="Q113" s="300"/>
      <c r="R113" s="300"/>
      <c r="S113" s="300"/>
      <c r="T113" s="300"/>
      <c r="U113" s="300"/>
      <c r="X113" s="300"/>
      <c r="Y113" s="300"/>
      <c r="Z113" s="300"/>
      <c r="AA113" s="300"/>
      <c r="AB113" s="300"/>
      <c r="AC113" s="300"/>
      <c r="AD113" s="300"/>
      <c r="AE113" s="300"/>
      <c r="AF113" s="300"/>
    </row>
    <row r="114" spans="1:32" x14ac:dyDescent="0.2">
      <c r="A114" s="300"/>
      <c r="B114" s="300"/>
      <c r="C114" s="300"/>
      <c r="D114" s="300"/>
      <c r="E114" s="300"/>
      <c r="F114" s="300"/>
      <c r="G114" s="300"/>
      <c r="H114" s="300"/>
      <c r="I114" s="300"/>
      <c r="J114" s="300"/>
      <c r="M114" s="300"/>
      <c r="N114" s="300"/>
      <c r="O114" s="300"/>
      <c r="P114" s="300"/>
      <c r="Q114" s="300"/>
      <c r="R114" s="300"/>
      <c r="S114" s="300"/>
      <c r="T114" s="300"/>
      <c r="U114" s="300"/>
      <c r="X114" s="300"/>
      <c r="Y114" s="300"/>
      <c r="Z114" s="300"/>
      <c r="AA114" s="300"/>
      <c r="AB114" s="300"/>
      <c r="AC114" s="300"/>
      <c r="AD114" s="300"/>
      <c r="AE114" s="300"/>
      <c r="AF114" s="300"/>
    </row>
    <row r="115" spans="1:32" x14ac:dyDescent="0.2">
      <c r="A115" s="300"/>
      <c r="B115" s="300"/>
      <c r="C115" s="300"/>
      <c r="D115" s="300"/>
      <c r="E115" s="300"/>
      <c r="F115" s="300"/>
      <c r="G115" s="300"/>
      <c r="H115" s="300"/>
      <c r="I115" s="300"/>
      <c r="J115" s="300"/>
      <c r="M115" s="300"/>
      <c r="N115" s="300"/>
      <c r="O115" s="300"/>
      <c r="P115" s="300"/>
      <c r="Q115" s="300"/>
      <c r="R115" s="300"/>
      <c r="S115" s="300"/>
      <c r="T115" s="300"/>
      <c r="U115" s="300"/>
      <c r="X115" s="300"/>
      <c r="Y115" s="300"/>
      <c r="Z115" s="300"/>
      <c r="AA115" s="300"/>
      <c r="AB115" s="300"/>
      <c r="AC115" s="300"/>
      <c r="AD115" s="300"/>
      <c r="AE115" s="300"/>
      <c r="AF115" s="300"/>
    </row>
    <row r="116" spans="1:32" x14ac:dyDescent="0.2">
      <c r="A116" s="300"/>
      <c r="B116" s="300"/>
      <c r="C116" s="300"/>
      <c r="D116" s="300"/>
      <c r="E116" s="300"/>
      <c r="F116" s="300"/>
      <c r="G116" s="300"/>
      <c r="H116" s="300"/>
      <c r="I116" s="300"/>
      <c r="J116" s="300"/>
      <c r="M116" s="300"/>
      <c r="N116" s="300"/>
      <c r="O116" s="300"/>
      <c r="P116" s="300"/>
      <c r="Q116" s="300"/>
      <c r="R116" s="300"/>
      <c r="S116" s="300"/>
      <c r="T116" s="300"/>
      <c r="U116" s="300"/>
      <c r="X116" s="300"/>
      <c r="Y116" s="300"/>
      <c r="Z116" s="300"/>
      <c r="AA116" s="300"/>
      <c r="AB116" s="300"/>
      <c r="AC116" s="300"/>
      <c r="AD116" s="300"/>
      <c r="AE116" s="300"/>
      <c r="AF116" s="300"/>
    </row>
    <row r="117" spans="1:32" x14ac:dyDescent="0.2">
      <c r="A117" s="300"/>
      <c r="B117" s="300"/>
      <c r="C117" s="300"/>
      <c r="D117" s="300"/>
      <c r="E117" s="300"/>
      <c r="F117" s="300"/>
      <c r="G117" s="300"/>
      <c r="H117" s="300"/>
      <c r="I117" s="300"/>
      <c r="J117" s="300"/>
      <c r="M117" s="300"/>
      <c r="N117" s="300"/>
      <c r="O117" s="300"/>
      <c r="P117" s="300"/>
      <c r="Q117" s="300"/>
      <c r="R117" s="300"/>
      <c r="S117" s="300"/>
      <c r="T117" s="300"/>
      <c r="U117" s="300"/>
      <c r="X117" s="300"/>
      <c r="Y117" s="300"/>
      <c r="Z117" s="300"/>
      <c r="AA117" s="300"/>
      <c r="AB117" s="300"/>
      <c r="AC117" s="300"/>
      <c r="AD117" s="300"/>
      <c r="AE117" s="300"/>
      <c r="AF117" s="300"/>
    </row>
    <row r="118" spans="1:32" x14ac:dyDescent="0.2">
      <c r="A118" s="300"/>
      <c r="B118" s="300"/>
      <c r="C118" s="300"/>
      <c r="D118" s="300"/>
      <c r="E118" s="300"/>
      <c r="F118" s="300"/>
      <c r="G118" s="300"/>
      <c r="H118" s="300"/>
      <c r="I118" s="300"/>
      <c r="J118" s="300"/>
      <c r="M118" s="300"/>
      <c r="N118" s="300"/>
      <c r="O118" s="300"/>
      <c r="P118" s="300"/>
      <c r="Q118" s="300"/>
      <c r="R118" s="300"/>
      <c r="S118" s="300"/>
      <c r="T118" s="300"/>
      <c r="U118" s="300"/>
      <c r="X118" s="300"/>
      <c r="Y118" s="300"/>
      <c r="Z118" s="300"/>
      <c r="AA118" s="300"/>
      <c r="AB118" s="300"/>
      <c r="AC118" s="300"/>
      <c r="AD118" s="300"/>
      <c r="AE118" s="300"/>
      <c r="AF118" s="300"/>
    </row>
    <row r="119" spans="1:32" x14ac:dyDescent="0.2">
      <c r="A119" s="300"/>
      <c r="B119" s="300"/>
      <c r="C119" s="300"/>
      <c r="D119" s="300"/>
      <c r="E119" s="300"/>
      <c r="F119" s="300"/>
      <c r="G119" s="300"/>
      <c r="H119" s="300"/>
      <c r="I119" s="300"/>
      <c r="J119" s="300"/>
      <c r="M119" s="300"/>
      <c r="N119" s="300"/>
      <c r="O119" s="300"/>
      <c r="P119" s="300"/>
      <c r="Q119" s="300"/>
      <c r="R119" s="300"/>
      <c r="S119" s="300"/>
      <c r="T119" s="300"/>
      <c r="U119" s="300"/>
      <c r="X119" s="300"/>
      <c r="Y119" s="300"/>
      <c r="Z119" s="300"/>
      <c r="AA119" s="300"/>
      <c r="AB119" s="300"/>
      <c r="AC119" s="300"/>
      <c r="AD119" s="300"/>
      <c r="AE119" s="300"/>
      <c r="AF119" s="300"/>
    </row>
    <row r="120" spans="1:32" x14ac:dyDescent="0.2">
      <c r="A120" s="300"/>
      <c r="B120" s="300"/>
      <c r="C120" s="300"/>
      <c r="D120" s="300"/>
      <c r="E120" s="300"/>
      <c r="F120" s="300"/>
      <c r="G120" s="300"/>
      <c r="H120" s="300"/>
      <c r="I120" s="300"/>
      <c r="J120" s="300"/>
      <c r="M120" s="300"/>
      <c r="N120" s="300"/>
      <c r="O120" s="300"/>
      <c r="P120" s="300"/>
      <c r="Q120" s="300"/>
      <c r="R120" s="300"/>
      <c r="S120" s="300"/>
      <c r="T120" s="300"/>
      <c r="U120" s="300"/>
      <c r="X120" s="300"/>
      <c r="Y120" s="300"/>
      <c r="Z120" s="300"/>
      <c r="AA120" s="300"/>
      <c r="AB120" s="300"/>
      <c r="AC120" s="300"/>
      <c r="AD120" s="300"/>
      <c r="AE120" s="300"/>
      <c r="AF120" s="300"/>
    </row>
    <row r="121" spans="1:32" x14ac:dyDescent="0.2">
      <c r="A121" s="300"/>
      <c r="B121" s="300"/>
      <c r="C121" s="300"/>
      <c r="D121" s="300"/>
      <c r="E121" s="300"/>
      <c r="F121" s="300"/>
      <c r="G121" s="300"/>
      <c r="H121" s="300"/>
      <c r="I121" s="300"/>
      <c r="J121" s="300"/>
      <c r="M121" s="300"/>
      <c r="N121" s="300"/>
      <c r="O121" s="300"/>
      <c r="P121" s="300"/>
      <c r="Q121" s="300"/>
      <c r="R121" s="300"/>
      <c r="S121" s="300"/>
      <c r="T121" s="300"/>
      <c r="U121" s="300"/>
      <c r="X121" s="300"/>
      <c r="Y121" s="300"/>
      <c r="Z121" s="300"/>
      <c r="AA121" s="300"/>
      <c r="AB121" s="300"/>
      <c r="AC121" s="300"/>
      <c r="AD121" s="300"/>
      <c r="AE121" s="300"/>
      <c r="AF121" s="300"/>
    </row>
    <row r="122" spans="1:32" x14ac:dyDescent="0.2">
      <c r="A122" s="300"/>
      <c r="B122" s="300"/>
      <c r="C122" s="300"/>
      <c r="D122" s="300"/>
      <c r="E122" s="300"/>
      <c r="F122" s="300"/>
      <c r="G122" s="300"/>
      <c r="H122" s="300"/>
      <c r="I122" s="300"/>
      <c r="J122" s="300"/>
      <c r="M122" s="300"/>
      <c r="N122" s="300"/>
      <c r="O122" s="300"/>
      <c r="P122" s="300"/>
      <c r="Q122" s="300"/>
      <c r="R122" s="300"/>
      <c r="S122" s="300"/>
      <c r="T122" s="300"/>
      <c r="U122" s="300"/>
      <c r="X122" s="300"/>
      <c r="Y122" s="300"/>
      <c r="Z122" s="300"/>
      <c r="AA122" s="300"/>
      <c r="AB122" s="300"/>
      <c r="AC122" s="300"/>
      <c r="AD122" s="300"/>
      <c r="AE122" s="300"/>
      <c r="AF122" s="300"/>
    </row>
    <row r="123" spans="1:32" x14ac:dyDescent="0.2">
      <c r="A123" s="300"/>
      <c r="B123" s="300"/>
      <c r="C123" s="300"/>
      <c r="D123" s="300"/>
      <c r="E123" s="300"/>
      <c r="F123" s="300"/>
      <c r="G123" s="300"/>
      <c r="H123" s="300"/>
      <c r="I123" s="300"/>
      <c r="J123" s="300"/>
      <c r="M123" s="300"/>
      <c r="N123" s="300"/>
      <c r="O123" s="300"/>
      <c r="P123" s="300"/>
      <c r="Q123" s="300"/>
      <c r="R123" s="300"/>
      <c r="S123" s="300"/>
      <c r="T123" s="300"/>
      <c r="U123" s="300"/>
      <c r="X123" s="300"/>
      <c r="Y123" s="300"/>
      <c r="Z123" s="300"/>
      <c r="AA123" s="300"/>
      <c r="AB123" s="300"/>
      <c r="AC123" s="300"/>
      <c r="AD123" s="300"/>
      <c r="AE123" s="300"/>
      <c r="AF123" s="300"/>
    </row>
    <row r="124" spans="1:32" x14ac:dyDescent="0.2">
      <c r="A124" s="300"/>
      <c r="B124" s="300"/>
      <c r="C124" s="300"/>
      <c r="D124" s="300"/>
      <c r="E124" s="300"/>
      <c r="F124" s="300"/>
      <c r="G124" s="300"/>
      <c r="H124" s="300"/>
      <c r="I124" s="300"/>
      <c r="J124" s="300"/>
      <c r="M124" s="300"/>
      <c r="N124" s="300"/>
      <c r="O124" s="300"/>
      <c r="P124" s="300"/>
      <c r="Q124" s="300"/>
      <c r="R124" s="300"/>
      <c r="S124" s="300"/>
      <c r="T124" s="300"/>
      <c r="U124" s="300"/>
      <c r="X124" s="300"/>
      <c r="Y124" s="300"/>
      <c r="Z124" s="300"/>
      <c r="AA124" s="300"/>
      <c r="AB124" s="300"/>
      <c r="AC124" s="300"/>
      <c r="AD124" s="300"/>
      <c r="AE124" s="300"/>
      <c r="AF124" s="300"/>
    </row>
    <row r="125" spans="1:32" x14ac:dyDescent="0.2">
      <c r="A125" s="300"/>
      <c r="B125" s="300"/>
      <c r="C125" s="300"/>
      <c r="D125" s="300"/>
      <c r="E125" s="300"/>
      <c r="F125" s="300"/>
      <c r="G125" s="300"/>
      <c r="H125" s="300"/>
      <c r="I125" s="300"/>
      <c r="J125" s="300"/>
      <c r="M125" s="300"/>
      <c r="N125" s="300"/>
      <c r="O125" s="300"/>
      <c r="P125" s="300"/>
      <c r="Q125" s="300"/>
      <c r="R125" s="300"/>
      <c r="S125" s="300"/>
      <c r="T125" s="300"/>
      <c r="U125" s="300"/>
      <c r="X125" s="300"/>
      <c r="Y125" s="300"/>
      <c r="Z125" s="300"/>
      <c r="AA125" s="300"/>
      <c r="AB125" s="300"/>
      <c r="AC125" s="300"/>
      <c r="AD125" s="300"/>
      <c r="AE125" s="300"/>
      <c r="AF125" s="300"/>
    </row>
    <row r="126" spans="1:32" x14ac:dyDescent="0.2">
      <c r="A126" s="300"/>
      <c r="B126" s="300"/>
      <c r="C126" s="300"/>
      <c r="D126" s="300"/>
      <c r="E126" s="300"/>
      <c r="F126" s="300"/>
      <c r="G126" s="300"/>
      <c r="H126" s="300"/>
      <c r="I126" s="300"/>
      <c r="J126" s="300"/>
      <c r="M126" s="300"/>
      <c r="N126" s="300"/>
      <c r="O126" s="300"/>
      <c r="P126" s="300"/>
      <c r="Q126" s="300"/>
      <c r="R126" s="300"/>
      <c r="S126" s="300"/>
      <c r="T126" s="300"/>
      <c r="U126" s="300"/>
      <c r="X126" s="300"/>
      <c r="Y126" s="300"/>
      <c r="Z126" s="300"/>
      <c r="AA126" s="300"/>
      <c r="AB126" s="300"/>
      <c r="AC126" s="300"/>
      <c r="AD126" s="300"/>
      <c r="AE126" s="300"/>
      <c r="AF126" s="300"/>
    </row>
    <row r="127" spans="1:32" x14ac:dyDescent="0.2">
      <c r="A127" s="300"/>
      <c r="B127" s="300"/>
      <c r="C127" s="300"/>
      <c r="D127" s="300"/>
      <c r="E127" s="300"/>
      <c r="F127" s="300"/>
      <c r="G127" s="300"/>
      <c r="H127" s="300"/>
      <c r="I127" s="300"/>
      <c r="J127" s="300"/>
      <c r="M127" s="300"/>
      <c r="N127" s="300"/>
      <c r="O127" s="300"/>
      <c r="P127" s="300"/>
      <c r="Q127" s="300"/>
      <c r="R127" s="300"/>
      <c r="S127" s="300"/>
      <c r="T127" s="300"/>
      <c r="U127" s="300"/>
      <c r="X127" s="300"/>
      <c r="Y127" s="300"/>
      <c r="Z127" s="300"/>
      <c r="AA127" s="300"/>
      <c r="AB127" s="300"/>
      <c r="AC127" s="300"/>
      <c r="AD127" s="300"/>
      <c r="AE127" s="300"/>
      <c r="AF127" s="300"/>
    </row>
    <row r="128" spans="1:32" x14ac:dyDescent="0.2">
      <c r="A128" s="300"/>
      <c r="B128" s="300"/>
      <c r="C128" s="300"/>
      <c r="D128" s="300"/>
      <c r="E128" s="300"/>
      <c r="F128" s="300"/>
      <c r="G128" s="300"/>
      <c r="H128" s="300"/>
      <c r="I128" s="300"/>
      <c r="J128" s="300"/>
      <c r="M128" s="300"/>
      <c r="N128" s="300"/>
      <c r="O128" s="300"/>
      <c r="P128" s="300"/>
      <c r="Q128" s="300"/>
      <c r="R128" s="300"/>
      <c r="S128" s="300"/>
      <c r="T128" s="300"/>
      <c r="U128" s="300"/>
      <c r="X128" s="300"/>
      <c r="Y128" s="300"/>
      <c r="Z128" s="300"/>
      <c r="AA128" s="300"/>
      <c r="AB128" s="300"/>
      <c r="AC128" s="300"/>
      <c r="AD128" s="300"/>
      <c r="AE128" s="300"/>
      <c r="AF128" s="300"/>
    </row>
    <row r="129" spans="1:32" x14ac:dyDescent="0.2">
      <c r="A129" s="300"/>
      <c r="B129" s="300"/>
      <c r="C129" s="300"/>
      <c r="D129" s="300"/>
      <c r="E129" s="300"/>
      <c r="F129" s="300"/>
      <c r="G129" s="300"/>
      <c r="H129" s="300"/>
      <c r="I129" s="300"/>
      <c r="J129" s="300"/>
      <c r="M129" s="300"/>
      <c r="N129" s="300"/>
      <c r="O129" s="300"/>
      <c r="P129" s="300"/>
      <c r="Q129" s="300"/>
      <c r="R129" s="300"/>
      <c r="S129" s="300"/>
      <c r="T129" s="300"/>
      <c r="U129" s="300"/>
      <c r="X129" s="300"/>
      <c r="Y129" s="300"/>
      <c r="Z129" s="300"/>
      <c r="AA129" s="300"/>
      <c r="AB129" s="300"/>
      <c r="AC129" s="300"/>
      <c r="AD129" s="300"/>
      <c r="AE129" s="300"/>
      <c r="AF129" s="300"/>
    </row>
    <row r="130" spans="1:32" x14ac:dyDescent="0.2">
      <c r="A130" s="300"/>
      <c r="B130" s="300"/>
      <c r="C130" s="300"/>
      <c r="D130" s="300"/>
      <c r="E130" s="300"/>
      <c r="F130" s="300"/>
      <c r="G130" s="300"/>
      <c r="H130" s="300"/>
      <c r="I130" s="300"/>
      <c r="J130" s="300"/>
      <c r="M130" s="300"/>
      <c r="N130" s="300"/>
      <c r="O130" s="300"/>
      <c r="P130" s="300"/>
      <c r="Q130" s="300"/>
      <c r="R130" s="300"/>
      <c r="S130" s="300"/>
      <c r="T130" s="300"/>
      <c r="U130" s="300"/>
      <c r="X130" s="300"/>
      <c r="Y130" s="300"/>
      <c r="Z130" s="300"/>
      <c r="AA130" s="300"/>
      <c r="AB130" s="300"/>
      <c r="AC130" s="300"/>
      <c r="AD130" s="300"/>
      <c r="AE130" s="300"/>
      <c r="AF130" s="300"/>
    </row>
    <row r="131" spans="1:32" x14ac:dyDescent="0.2">
      <c r="A131" s="300"/>
      <c r="B131" s="300"/>
      <c r="C131" s="300"/>
      <c r="D131" s="300"/>
      <c r="E131" s="300"/>
      <c r="F131" s="300"/>
      <c r="G131" s="300"/>
      <c r="H131" s="300"/>
      <c r="I131" s="300"/>
      <c r="J131" s="300"/>
      <c r="M131" s="300"/>
      <c r="N131" s="300"/>
      <c r="O131" s="300"/>
      <c r="P131" s="300"/>
      <c r="Q131" s="300"/>
      <c r="R131" s="300"/>
      <c r="S131" s="300"/>
      <c r="T131" s="300"/>
      <c r="U131" s="300"/>
      <c r="X131" s="300"/>
      <c r="Y131" s="300"/>
      <c r="Z131" s="300"/>
      <c r="AA131" s="300"/>
      <c r="AB131" s="300"/>
      <c r="AC131" s="300"/>
      <c r="AD131" s="300"/>
      <c r="AE131" s="300"/>
      <c r="AF131" s="300"/>
    </row>
    <row r="132" spans="1:32" x14ac:dyDescent="0.2">
      <c r="A132" s="300"/>
      <c r="B132" s="300"/>
      <c r="C132" s="300"/>
      <c r="D132" s="300"/>
      <c r="E132" s="300"/>
      <c r="F132" s="300"/>
      <c r="G132" s="300"/>
      <c r="H132" s="300"/>
      <c r="I132" s="300"/>
      <c r="J132" s="300"/>
      <c r="M132" s="300"/>
      <c r="N132" s="300"/>
      <c r="O132" s="300"/>
      <c r="P132" s="300"/>
      <c r="Q132" s="300"/>
      <c r="R132" s="300"/>
      <c r="S132" s="300"/>
      <c r="T132" s="300"/>
      <c r="U132" s="300"/>
      <c r="X132" s="300"/>
      <c r="Y132" s="300"/>
      <c r="Z132" s="300"/>
      <c r="AA132" s="300"/>
      <c r="AB132" s="300"/>
      <c r="AC132" s="300"/>
      <c r="AD132" s="300"/>
      <c r="AE132" s="300"/>
      <c r="AF132" s="300"/>
    </row>
    <row r="133" spans="1:32" x14ac:dyDescent="0.2">
      <c r="A133" s="300"/>
      <c r="B133" s="300"/>
      <c r="C133" s="300"/>
      <c r="D133" s="300"/>
      <c r="E133" s="300"/>
      <c r="F133" s="300"/>
      <c r="G133" s="300"/>
      <c r="H133" s="300"/>
      <c r="I133" s="300"/>
      <c r="J133" s="300"/>
      <c r="M133" s="300"/>
      <c r="N133" s="300"/>
      <c r="O133" s="300"/>
      <c r="P133" s="300"/>
      <c r="Q133" s="300"/>
      <c r="R133" s="300"/>
      <c r="S133" s="300"/>
      <c r="T133" s="300"/>
      <c r="U133" s="300"/>
      <c r="X133" s="300"/>
      <c r="Y133" s="300"/>
      <c r="Z133" s="300"/>
      <c r="AA133" s="300"/>
      <c r="AB133" s="300"/>
      <c r="AC133" s="300"/>
      <c r="AD133" s="300"/>
      <c r="AE133" s="300"/>
      <c r="AF133" s="300"/>
    </row>
    <row r="134" spans="1:32" x14ac:dyDescent="0.2">
      <c r="A134" s="300"/>
      <c r="B134" s="300"/>
      <c r="C134" s="300"/>
      <c r="D134" s="300"/>
      <c r="E134" s="300"/>
      <c r="F134" s="300"/>
      <c r="G134" s="300"/>
      <c r="H134" s="300"/>
      <c r="I134" s="300"/>
      <c r="J134" s="300"/>
      <c r="M134" s="300"/>
      <c r="N134" s="300"/>
      <c r="O134" s="300"/>
      <c r="P134" s="300"/>
      <c r="Q134" s="300"/>
      <c r="R134" s="300"/>
      <c r="S134" s="300"/>
      <c r="T134" s="300"/>
      <c r="U134" s="300"/>
      <c r="X134" s="300"/>
      <c r="Y134" s="300"/>
      <c r="Z134" s="300"/>
      <c r="AA134" s="300"/>
      <c r="AB134" s="300"/>
      <c r="AC134" s="300"/>
      <c r="AD134" s="300"/>
      <c r="AE134" s="300"/>
      <c r="AF134" s="300"/>
    </row>
    <row r="135" spans="1:32" x14ac:dyDescent="0.2">
      <c r="A135" s="300"/>
      <c r="B135" s="300"/>
      <c r="C135" s="300"/>
      <c r="D135" s="300"/>
      <c r="E135" s="300"/>
      <c r="F135" s="300"/>
      <c r="G135" s="300"/>
      <c r="H135" s="300"/>
      <c r="I135" s="300"/>
      <c r="J135" s="300"/>
      <c r="M135" s="300"/>
      <c r="N135" s="300"/>
      <c r="O135" s="300"/>
      <c r="P135" s="300"/>
      <c r="Q135" s="300"/>
      <c r="R135" s="300"/>
      <c r="S135" s="300"/>
      <c r="T135" s="300"/>
      <c r="U135" s="300"/>
      <c r="X135" s="300"/>
      <c r="Y135" s="300"/>
      <c r="Z135" s="300"/>
      <c r="AA135" s="300"/>
      <c r="AB135" s="300"/>
      <c r="AC135" s="300"/>
      <c r="AD135" s="300"/>
      <c r="AE135" s="300"/>
      <c r="AF135" s="300"/>
    </row>
    <row r="136" spans="1:32" x14ac:dyDescent="0.2">
      <c r="A136" s="300"/>
      <c r="B136" s="300"/>
      <c r="C136" s="300"/>
      <c r="D136" s="300"/>
      <c r="E136" s="300"/>
      <c r="F136" s="300"/>
      <c r="G136" s="300"/>
      <c r="H136" s="300"/>
      <c r="I136" s="300"/>
      <c r="J136" s="300"/>
      <c r="M136" s="300"/>
      <c r="N136" s="300"/>
      <c r="O136" s="300"/>
      <c r="P136" s="300"/>
      <c r="Q136" s="300"/>
      <c r="R136" s="300"/>
      <c r="S136" s="300"/>
      <c r="T136" s="300"/>
      <c r="U136" s="300"/>
      <c r="X136" s="300"/>
      <c r="Y136" s="300"/>
      <c r="Z136" s="300"/>
      <c r="AA136" s="300"/>
      <c r="AB136" s="300"/>
      <c r="AC136" s="300"/>
      <c r="AD136" s="300"/>
      <c r="AE136" s="300"/>
      <c r="AF136" s="300"/>
    </row>
    <row r="137" spans="1:32" x14ac:dyDescent="0.2">
      <c r="A137" s="300"/>
      <c r="B137" s="300"/>
      <c r="C137" s="300"/>
      <c r="D137" s="300"/>
      <c r="E137" s="300"/>
      <c r="F137" s="300"/>
      <c r="G137" s="300"/>
      <c r="H137" s="300"/>
      <c r="I137" s="300"/>
      <c r="J137" s="300"/>
      <c r="M137" s="300"/>
      <c r="N137" s="300"/>
      <c r="O137" s="300"/>
      <c r="P137" s="300"/>
      <c r="Q137" s="300"/>
      <c r="R137" s="300"/>
      <c r="S137" s="300"/>
      <c r="T137" s="300"/>
      <c r="U137" s="300"/>
      <c r="X137" s="300"/>
      <c r="Y137" s="300"/>
      <c r="Z137" s="300"/>
      <c r="AA137" s="300"/>
      <c r="AB137" s="300"/>
      <c r="AC137" s="300"/>
      <c r="AD137" s="300"/>
      <c r="AE137" s="300"/>
      <c r="AF137" s="300"/>
    </row>
    <row r="138" spans="1:32" x14ac:dyDescent="0.2">
      <c r="A138" s="300"/>
      <c r="B138" s="300"/>
      <c r="C138" s="300"/>
      <c r="D138" s="300"/>
      <c r="E138" s="300"/>
      <c r="F138" s="300"/>
      <c r="G138" s="300"/>
      <c r="H138" s="300"/>
      <c r="I138" s="300"/>
      <c r="J138" s="300"/>
      <c r="M138" s="300"/>
      <c r="N138" s="300"/>
      <c r="O138" s="300"/>
      <c r="P138" s="300"/>
      <c r="Q138" s="300"/>
      <c r="R138" s="300"/>
      <c r="S138" s="300"/>
      <c r="T138" s="300"/>
      <c r="U138" s="300"/>
      <c r="X138" s="300"/>
      <c r="Y138" s="300"/>
      <c r="Z138" s="300"/>
      <c r="AA138" s="300"/>
      <c r="AB138" s="300"/>
      <c r="AC138" s="300"/>
      <c r="AD138" s="300"/>
      <c r="AE138" s="300"/>
      <c r="AF138" s="300"/>
    </row>
    <row r="139" spans="1:32" x14ac:dyDescent="0.2">
      <c r="A139" s="300"/>
      <c r="B139" s="300"/>
      <c r="C139" s="300"/>
      <c r="D139" s="300"/>
      <c r="E139" s="300"/>
      <c r="F139" s="300"/>
      <c r="G139" s="300"/>
      <c r="H139" s="300"/>
      <c r="I139" s="300"/>
      <c r="J139" s="300"/>
      <c r="M139" s="300"/>
      <c r="N139" s="300"/>
      <c r="O139" s="300"/>
      <c r="P139" s="300"/>
      <c r="Q139" s="300"/>
      <c r="R139" s="300"/>
      <c r="S139" s="300"/>
      <c r="T139" s="300"/>
      <c r="U139" s="300"/>
      <c r="X139" s="300"/>
      <c r="Y139" s="300"/>
      <c r="Z139" s="300"/>
      <c r="AA139" s="300"/>
      <c r="AB139" s="300"/>
      <c r="AC139" s="300"/>
      <c r="AD139" s="300"/>
      <c r="AE139" s="300"/>
      <c r="AF139" s="300"/>
    </row>
    <row r="140" spans="1:32" x14ac:dyDescent="0.2">
      <c r="A140" s="300"/>
      <c r="B140" s="300"/>
      <c r="C140" s="300"/>
      <c r="D140" s="300"/>
      <c r="E140" s="300"/>
      <c r="F140" s="300"/>
      <c r="G140" s="300"/>
      <c r="H140" s="300"/>
      <c r="I140" s="300"/>
      <c r="J140" s="300"/>
      <c r="M140" s="300"/>
      <c r="N140" s="300"/>
      <c r="O140" s="300"/>
      <c r="P140" s="300"/>
      <c r="Q140" s="300"/>
      <c r="R140" s="300"/>
      <c r="S140" s="300"/>
      <c r="T140" s="300"/>
      <c r="U140" s="300"/>
      <c r="X140" s="300"/>
      <c r="Y140" s="300"/>
      <c r="Z140" s="300"/>
      <c r="AA140" s="300"/>
      <c r="AB140" s="300"/>
      <c r="AC140" s="300"/>
      <c r="AD140" s="300"/>
      <c r="AE140" s="300"/>
      <c r="AF140" s="300"/>
    </row>
    <row r="141" spans="1:32" x14ac:dyDescent="0.2">
      <c r="A141" s="300"/>
      <c r="B141" s="300"/>
      <c r="C141" s="300"/>
      <c r="D141" s="300"/>
      <c r="E141" s="300"/>
      <c r="F141" s="300"/>
      <c r="G141" s="300"/>
      <c r="H141" s="300"/>
      <c r="I141" s="300"/>
      <c r="J141" s="300"/>
      <c r="M141" s="300"/>
      <c r="N141" s="300"/>
      <c r="O141" s="300"/>
      <c r="P141" s="300"/>
      <c r="Q141" s="300"/>
      <c r="R141" s="300"/>
      <c r="S141" s="300"/>
      <c r="T141" s="300"/>
      <c r="U141" s="300"/>
      <c r="X141" s="300"/>
      <c r="Y141" s="300"/>
      <c r="Z141" s="300"/>
      <c r="AA141" s="300"/>
      <c r="AB141" s="300"/>
      <c r="AC141" s="300"/>
      <c r="AD141" s="300"/>
      <c r="AE141" s="300"/>
      <c r="AF141" s="300"/>
    </row>
    <row r="142" spans="1:32" x14ac:dyDescent="0.2">
      <c r="A142" s="300"/>
      <c r="B142" s="300"/>
      <c r="C142" s="300"/>
      <c r="D142" s="300"/>
      <c r="E142" s="300"/>
      <c r="F142" s="300"/>
      <c r="G142" s="300"/>
      <c r="H142" s="300"/>
      <c r="I142" s="300"/>
      <c r="J142" s="300"/>
      <c r="M142" s="300"/>
      <c r="N142" s="300"/>
      <c r="O142" s="300"/>
      <c r="P142" s="300"/>
      <c r="Q142" s="300"/>
      <c r="R142" s="300"/>
      <c r="S142" s="300"/>
      <c r="T142" s="300"/>
      <c r="U142" s="300"/>
      <c r="X142" s="300"/>
      <c r="Y142" s="300"/>
      <c r="Z142" s="300"/>
      <c r="AA142" s="300"/>
      <c r="AB142" s="300"/>
      <c r="AC142" s="300"/>
      <c r="AD142" s="300"/>
      <c r="AE142" s="300"/>
      <c r="AF142" s="300"/>
    </row>
    <row r="143" spans="1:32" x14ac:dyDescent="0.2">
      <c r="A143" s="300"/>
      <c r="B143" s="300"/>
      <c r="C143" s="300"/>
      <c r="D143" s="300"/>
      <c r="E143" s="300"/>
      <c r="F143" s="300"/>
      <c r="G143" s="300"/>
      <c r="H143" s="300"/>
      <c r="I143" s="300"/>
      <c r="J143" s="300"/>
      <c r="M143" s="300"/>
      <c r="N143" s="300"/>
      <c r="O143" s="300"/>
      <c r="P143" s="300"/>
      <c r="Q143" s="300"/>
      <c r="R143" s="300"/>
      <c r="S143" s="300"/>
      <c r="T143" s="300"/>
      <c r="U143" s="300"/>
      <c r="X143" s="300"/>
      <c r="Y143" s="300"/>
      <c r="Z143" s="300"/>
      <c r="AA143" s="300"/>
      <c r="AB143" s="300"/>
      <c r="AC143" s="300"/>
      <c r="AD143" s="300"/>
      <c r="AE143" s="300"/>
      <c r="AF143" s="300"/>
    </row>
    <row r="144" spans="1:32" x14ac:dyDescent="0.2">
      <c r="A144" s="300"/>
      <c r="B144" s="300"/>
      <c r="C144" s="300"/>
      <c r="D144" s="300"/>
      <c r="E144" s="300"/>
      <c r="F144" s="300"/>
      <c r="G144" s="300"/>
      <c r="H144" s="300"/>
      <c r="I144" s="300"/>
      <c r="J144" s="300"/>
      <c r="M144" s="300"/>
      <c r="N144" s="300"/>
      <c r="O144" s="300"/>
      <c r="P144" s="300"/>
      <c r="Q144" s="300"/>
      <c r="R144" s="300"/>
      <c r="S144" s="300"/>
      <c r="T144" s="300"/>
      <c r="U144" s="300"/>
      <c r="X144" s="300"/>
      <c r="Y144" s="300"/>
      <c r="Z144" s="300"/>
      <c r="AA144" s="300"/>
      <c r="AB144" s="300"/>
      <c r="AC144" s="300"/>
      <c r="AD144" s="300"/>
      <c r="AE144" s="300"/>
      <c r="AF144" s="300"/>
    </row>
    <row r="145" spans="1:32" x14ac:dyDescent="0.2">
      <c r="A145" s="300"/>
      <c r="B145" s="300"/>
      <c r="C145" s="300"/>
      <c r="D145" s="300"/>
      <c r="E145" s="300"/>
      <c r="F145" s="300"/>
      <c r="G145" s="300"/>
      <c r="H145" s="300"/>
      <c r="I145" s="300"/>
      <c r="J145" s="300"/>
      <c r="M145" s="300"/>
      <c r="N145" s="300"/>
      <c r="O145" s="300"/>
      <c r="P145" s="300"/>
      <c r="Q145" s="300"/>
      <c r="R145" s="300"/>
      <c r="S145" s="300"/>
      <c r="T145" s="300"/>
      <c r="U145" s="300"/>
      <c r="X145" s="300"/>
      <c r="Y145" s="300"/>
      <c r="Z145" s="300"/>
      <c r="AA145" s="300"/>
      <c r="AB145" s="300"/>
      <c r="AC145" s="300"/>
      <c r="AD145" s="300"/>
      <c r="AE145" s="300"/>
      <c r="AF145" s="300"/>
    </row>
    <row r="146" spans="1:32" x14ac:dyDescent="0.2">
      <c r="A146" s="300"/>
      <c r="B146" s="300"/>
      <c r="C146" s="300"/>
      <c r="D146" s="300"/>
      <c r="E146" s="300"/>
      <c r="F146" s="300"/>
      <c r="G146" s="300"/>
      <c r="H146" s="300"/>
      <c r="I146" s="300"/>
      <c r="J146" s="300"/>
      <c r="M146" s="300"/>
      <c r="N146" s="300"/>
      <c r="O146" s="300"/>
      <c r="P146" s="300"/>
      <c r="Q146" s="300"/>
      <c r="R146" s="300"/>
      <c r="S146" s="300"/>
      <c r="T146" s="300"/>
      <c r="U146" s="300"/>
      <c r="X146" s="300"/>
      <c r="Y146" s="300"/>
      <c r="Z146" s="300"/>
      <c r="AA146" s="300"/>
      <c r="AB146" s="300"/>
      <c r="AC146" s="300"/>
      <c r="AD146" s="300"/>
      <c r="AE146" s="300"/>
      <c r="AF146" s="300"/>
    </row>
    <row r="147" spans="1:32" x14ac:dyDescent="0.2">
      <c r="A147" s="300"/>
      <c r="B147" s="300"/>
      <c r="C147" s="300"/>
      <c r="D147" s="300"/>
      <c r="E147" s="300"/>
      <c r="F147" s="300"/>
      <c r="G147" s="300"/>
      <c r="H147" s="300"/>
      <c r="I147" s="300"/>
      <c r="J147" s="300"/>
      <c r="M147" s="300"/>
      <c r="N147" s="300"/>
      <c r="O147" s="300"/>
      <c r="P147" s="300"/>
      <c r="Q147" s="300"/>
      <c r="R147" s="300"/>
      <c r="S147" s="300"/>
      <c r="T147" s="300"/>
      <c r="U147" s="300"/>
      <c r="X147" s="300"/>
      <c r="Y147" s="300"/>
      <c r="Z147" s="300"/>
      <c r="AA147" s="300"/>
      <c r="AB147" s="300"/>
      <c r="AC147" s="300"/>
      <c r="AD147" s="300"/>
      <c r="AE147" s="300"/>
      <c r="AF147" s="300"/>
    </row>
    <row r="148" spans="1:32" x14ac:dyDescent="0.2">
      <c r="A148" s="300"/>
      <c r="B148" s="300"/>
      <c r="C148" s="300"/>
      <c r="D148" s="300"/>
      <c r="E148" s="300"/>
      <c r="F148" s="300"/>
      <c r="G148" s="300"/>
      <c r="H148" s="300"/>
      <c r="I148" s="300"/>
      <c r="J148" s="300"/>
      <c r="M148" s="300"/>
      <c r="N148" s="300"/>
      <c r="O148" s="300"/>
      <c r="P148" s="300"/>
      <c r="Q148" s="300"/>
      <c r="R148" s="300"/>
      <c r="S148" s="300"/>
      <c r="T148" s="300"/>
      <c r="U148" s="300"/>
      <c r="X148" s="300"/>
      <c r="Y148" s="300"/>
      <c r="Z148" s="300"/>
      <c r="AA148" s="300"/>
      <c r="AB148" s="300"/>
      <c r="AC148" s="300"/>
      <c r="AD148" s="300"/>
      <c r="AE148" s="300"/>
      <c r="AF148" s="300"/>
    </row>
    <row r="149" spans="1:32" x14ac:dyDescent="0.2">
      <c r="A149" s="300"/>
      <c r="B149" s="300"/>
      <c r="C149" s="300"/>
      <c r="D149" s="300"/>
      <c r="E149" s="300"/>
      <c r="F149" s="300"/>
      <c r="G149" s="300"/>
      <c r="H149" s="300"/>
      <c r="I149" s="300"/>
      <c r="J149" s="300"/>
      <c r="M149" s="300"/>
      <c r="N149" s="300"/>
      <c r="O149" s="300"/>
      <c r="P149" s="300"/>
      <c r="Q149" s="300"/>
      <c r="R149" s="300"/>
      <c r="S149" s="300"/>
      <c r="T149" s="300"/>
      <c r="U149" s="300"/>
      <c r="X149" s="300"/>
      <c r="Y149" s="300"/>
      <c r="Z149" s="300"/>
      <c r="AA149" s="300"/>
      <c r="AB149" s="300"/>
      <c r="AC149" s="300"/>
      <c r="AD149" s="300"/>
      <c r="AE149" s="300"/>
      <c r="AF149" s="300"/>
    </row>
    <row r="150" spans="1:32" x14ac:dyDescent="0.2">
      <c r="A150" s="300"/>
      <c r="B150" s="300"/>
      <c r="C150" s="300"/>
      <c r="D150" s="300"/>
      <c r="E150" s="300"/>
      <c r="F150" s="300"/>
      <c r="G150" s="300"/>
      <c r="H150" s="300"/>
      <c r="I150" s="300"/>
      <c r="J150" s="300"/>
      <c r="M150" s="300"/>
      <c r="N150" s="300"/>
      <c r="O150" s="300"/>
      <c r="P150" s="300"/>
      <c r="Q150" s="300"/>
      <c r="R150" s="300"/>
      <c r="S150" s="300"/>
      <c r="T150" s="300"/>
      <c r="U150" s="300"/>
      <c r="X150" s="300"/>
      <c r="Y150" s="300"/>
      <c r="Z150" s="300"/>
      <c r="AA150" s="300"/>
      <c r="AB150" s="300"/>
      <c r="AC150" s="300"/>
      <c r="AD150" s="300"/>
      <c r="AE150" s="300"/>
      <c r="AF150" s="300"/>
    </row>
    <row r="151" spans="1:32" x14ac:dyDescent="0.2">
      <c r="A151" s="300"/>
      <c r="B151" s="300"/>
      <c r="C151" s="300"/>
      <c r="D151" s="300"/>
      <c r="E151" s="300"/>
      <c r="F151" s="300"/>
      <c r="G151" s="300"/>
      <c r="H151" s="300"/>
      <c r="I151" s="300"/>
      <c r="J151" s="300"/>
      <c r="M151" s="300"/>
      <c r="N151" s="300"/>
      <c r="O151" s="300"/>
      <c r="P151" s="300"/>
      <c r="Q151" s="300"/>
      <c r="R151" s="300"/>
      <c r="S151" s="300"/>
      <c r="T151" s="300"/>
      <c r="U151" s="300"/>
      <c r="X151" s="300"/>
      <c r="Y151" s="300"/>
      <c r="Z151" s="300"/>
      <c r="AA151" s="300"/>
      <c r="AB151" s="300"/>
      <c r="AC151" s="300"/>
      <c r="AD151" s="300"/>
      <c r="AE151" s="300"/>
      <c r="AF151" s="300"/>
    </row>
    <row r="152" spans="1:32" x14ac:dyDescent="0.2">
      <c r="A152" s="300"/>
      <c r="B152" s="300"/>
      <c r="C152" s="300"/>
      <c r="D152" s="300"/>
      <c r="E152" s="300"/>
      <c r="F152" s="300"/>
      <c r="G152" s="300"/>
      <c r="H152" s="300"/>
      <c r="I152" s="300"/>
      <c r="J152" s="300"/>
      <c r="M152" s="300"/>
      <c r="N152" s="300"/>
      <c r="O152" s="300"/>
      <c r="P152" s="300"/>
      <c r="Q152" s="300"/>
      <c r="R152" s="300"/>
      <c r="S152" s="300"/>
      <c r="T152" s="300"/>
      <c r="U152" s="300"/>
      <c r="X152" s="300"/>
      <c r="Y152" s="300"/>
      <c r="Z152" s="300"/>
      <c r="AA152" s="300"/>
      <c r="AB152" s="300"/>
      <c r="AC152" s="300"/>
      <c r="AD152" s="300"/>
      <c r="AE152" s="300"/>
      <c r="AF152" s="300"/>
    </row>
    <row r="153" spans="1:32" x14ac:dyDescent="0.2">
      <c r="A153" s="300"/>
      <c r="B153" s="300"/>
      <c r="C153" s="300"/>
      <c r="D153" s="300"/>
      <c r="E153" s="300"/>
      <c r="F153" s="300"/>
      <c r="G153" s="300"/>
      <c r="H153" s="300"/>
      <c r="I153" s="300"/>
      <c r="J153" s="300"/>
      <c r="M153" s="300"/>
      <c r="N153" s="300"/>
      <c r="O153" s="300"/>
      <c r="P153" s="300"/>
      <c r="Q153" s="300"/>
      <c r="R153" s="300"/>
      <c r="S153" s="300"/>
      <c r="T153" s="300"/>
      <c r="U153" s="300"/>
      <c r="X153" s="300"/>
      <c r="Y153" s="300"/>
      <c r="Z153" s="300"/>
      <c r="AA153" s="300"/>
      <c r="AB153" s="300"/>
      <c r="AC153" s="300"/>
      <c r="AD153" s="300"/>
      <c r="AE153" s="300"/>
      <c r="AF153" s="300"/>
    </row>
    <row r="154" spans="1:32" x14ac:dyDescent="0.2">
      <c r="A154" s="300"/>
      <c r="B154" s="300"/>
      <c r="C154" s="300"/>
      <c r="D154" s="300"/>
      <c r="E154" s="300"/>
      <c r="F154" s="300"/>
      <c r="G154" s="300"/>
      <c r="H154" s="300"/>
      <c r="I154" s="300"/>
      <c r="J154" s="300"/>
      <c r="M154" s="300"/>
      <c r="N154" s="300"/>
      <c r="O154" s="300"/>
      <c r="P154" s="300"/>
      <c r="Q154" s="300"/>
      <c r="R154" s="300"/>
      <c r="S154" s="300"/>
      <c r="T154" s="300"/>
      <c r="U154" s="300"/>
      <c r="X154" s="300"/>
      <c r="Y154" s="300"/>
      <c r="Z154" s="300"/>
      <c r="AA154" s="300"/>
      <c r="AB154" s="300"/>
      <c r="AC154" s="300"/>
      <c r="AD154" s="300"/>
      <c r="AE154" s="300"/>
      <c r="AF154" s="300"/>
    </row>
    <row r="155" spans="1:32" x14ac:dyDescent="0.2">
      <c r="A155" s="300"/>
      <c r="B155" s="300"/>
      <c r="C155" s="300"/>
      <c r="D155" s="300"/>
      <c r="E155" s="300"/>
      <c r="F155" s="300"/>
      <c r="G155" s="300"/>
      <c r="H155" s="300"/>
      <c r="I155" s="300"/>
      <c r="J155" s="300"/>
      <c r="M155" s="300"/>
      <c r="N155" s="300"/>
      <c r="O155" s="300"/>
      <c r="P155" s="300"/>
      <c r="Q155" s="300"/>
      <c r="R155" s="300"/>
      <c r="S155" s="300"/>
      <c r="T155" s="300"/>
      <c r="U155" s="300"/>
      <c r="X155" s="300"/>
      <c r="Y155" s="300"/>
      <c r="Z155" s="300"/>
      <c r="AA155" s="300"/>
      <c r="AB155" s="300"/>
      <c r="AC155" s="300"/>
      <c r="AD155" s="300"/>
      <c r="AE155" s="300"/>
      <c r="AF155" s="300"/>
    </row>
    <row r="156" spans="1:32" x14ac:dyDescent="0.2">
      <c r="A156" s="300"/>
      <c r="B156" s="300"/>
      <c r="C156" s="300"/>
      <c r="D156" s="300"/>
      <c r="E156" s="300"/>
      <c r="F156" s="300"/>
      <c r="G156" s="300"/>
      <c r="H156" s="300"/>
      <c r="I156" s="300"/>
      <c r="J156" s="300"/>
      <c r="M156" s="300"/>
      <c r="N156" s="300"/>
      <c r="O156" s="300"/>
      <c r="P156" s="300"/>
      <c r="Q156" s="300"/>
      <c r="R156" s="300"/>
      <c r="S156" s="300"/>
      <c r="T156" s="300"/>
      <c r="U156" s="300"/>
      <c r="X156" s="300"/>
      <c r="Y156" s="300"/>
      <c r="Z156" s="300"/>
      <c r="AA156" s="300"/>
      <c r="AB156" s="300"/>
      <c r="AC156" s="300"/>
      <c r="AD156" s="300"/>
      <c r="AE156" s="300"/>
      <c r="AF156" s="300"/>
    </row>
    <row r="157" spans="1:32" x14ac:dyDescent="0.2">
      <c r="A157" s="300"/>
      <c r="B157" s="300"/>
      <c r="C157" s="300"/>
      <c r="D157" s="300"/>
      <c r="E157" s="300"/>
      <c r="F157" s="300"/>
      <c r="G157" s="300"/>
      <c r="H157" s="300"/>
      <c r="I157" s="300"/>
      <c r="J157" s="300"/>
      <c r="M157" s="300"/>
      <c r="N157" s="300"/>
      <c r="O157" s="300"/>
      <c r="P157" s="300"/>
      <c r="Q157" s="300"/>
      <c r="R157" s="300"/>
      <c r="S157" s="300"/>
      <c r="T157" s="300"/>
      <c r="U157" s="300"/>
      <c r="X157" s="300"/>
      <c r="Y157" s="300"/>
      <c r="Z157" s="300"/>
      <c r="AA157" s="300"/>
      <c r="AB157" s="300"/>
      <c r="AC157" s="300"/>
      <c r="AD157" s="300"/>
      <c r="AE157" s="300"/>
      <c r="AF157" s="300"/>
    </row>
    <row r="158" spans="1:32" x14ac:dyDescent="0.2">
      <c r="A158" s="300"/>
      <c r="B158" s="300"/>
      <c r="C158" s="300"/>
      <c r="D158" s="300"/>
      <c r="E158" s="300"/>
      <c r="F158" s="300"/>
      <c r="G158" s="300"/>
      <c r="H158" s="300"/>
      <c r="I158" s="300"/>
      <c r="J158" s="300"/>
      <c r="M158" s="300"/>
      <c r="N158" s="300"/>
      <c r="O158" s="300"/>
      <c r="P158" s="300"/>
      <c r="Q158" s="300"/>
      <c r="R158" s="300"/>
      <c r="S158" s="300"/>
      <c r="T158" s="300"/>
      <c r="U158" s="300"/>
      <c r="X158" s="300"/>
      <c r="Y158" s="300"/>
      <c r="Z158" s="300"/>
      <c r="AA158" s="300"/>
      <c r="AB158" s="300"/>
      <c r="AC158" s="300"/>
      <c r="AD158" s="300"/>
      <c r="AE158" s="300"/>
      <c r="AF158" s="300"/>
    </row>
    <row r="159" spans="1:32" x14ac:dyDescent="0.2">
      <c r="A159" s="300"/>
      <c r="B159" s="300"/>
      <c r="C159" s="300"/>
      <c r="D159" s="300"/>
      <c r="E159" s="300"/>
      <c r="F159" s="300"/>
      <c r="G159" s="300"/>
      <c r="H159" s="300"/>
      <c r="I159" s="300"/>
      <c r="J159" s="300"/>
      <c r="M159" s="300"/>
      <c r="N159" s="300"/>
      <c r="O159" s="300"/>
      <c r="P159" s="300"/>
      <c r="Q159" s="300"/>
      <c r="R159" s="300"/>
      <c r="S159" s="300"/>
      <c r="T159" s="300"/>
      <c r="U159" s="300"/>
      <c r="X159" s="300"/>
      <c r="Y159" s="300"/>
      <c r="Z159" s="300"/>
      <c r="AA159" s="300"/>
      <c r="AB159" s="300"/>
      <c r="AC159" s="300"/>
      <c r="AD159" s="300"/>
      <c r="AE159" s="300"/>
      <c r="AF159" s="300"/>
    </row>
    <row r="160" spans="1:32" x14ac:dyDescent="0.2">
      <c r="A160" s="300"/>
      <c r="B160" s="300"/>
      <c r="C160" s="300"/>
      <c r="D160" s="300"/>
      <c r="E160" s="300"/>
      <c r="F160" s="300"/>
      <c r="G160" s="300"/>
      <c r="H160" s="300"/>
      <c r="I160" s="300"/>
      <c r="J160" s="300"/>
      <c r="M160" s="300"/>
      <c r="N160" s="300"/>
      <c r="O160" s="300"/>
      <c r="P160" s="300"/>
      <c r="Q160" s="300"/>
      <c r="R160" s="300"/>
      <c r="S160" s="300"/>
      <c r="T160" s="300"/>
      <c r="U160" s="300"/>
      <c r="X160" s="300"/>
      <c r="Y160" s="300"/>
      <c r="Z160" s="300"/>
      <c r="AA160" s="300"/>
      <c r="AB160" s="300"/>
      <c r="AC160" s="300"/>
      <c r="AD160" s="300"/>
      <c r="AE160" s="300"/>
      <c r="AF160" s="300"/>
    </row>
    <row r="161" spans="1:32" x14ac:dyDescent="0.2">
      <c r="A161" s="300"/>
      <c r="B161" s="300"/>
      <c r="C161" s="300"/>
      <c r="D161" s="300"/>
      <c r="E161" s="300"/>
      <c r="F161" s="300"/>
      <c r="G161" s="300"/>
      <c r="H161" s="300"/>
      <c r="I161" s="300"/>
      <c r="J161" s="300"/>
      <c r="M161" s="300"/>
      <c r="N161" s="300"/>
      <c r="O161" s="300"/>
      <c r="P161" s="300"/>
      <c r="Q161" s="300"/>
      <c r="R161" s="300"/>
      <c r="S161" s="300"/>
      <c r="T161" s="300"/>
      <c r="U161" s="300"/>
      <c r="X161" s="300"/>
      <c r="Y161" s="300"/>
      <c r="Z161" s="300"/>
      <c r="AA161" s="300"/>
      <c r="AB161" s="300"/>
      <c r="AC161" s="300"/>
      <c r="AD161" s="300"/>
      <c r="AE161" s="300"/>
      <c r="AF161" s="300"/>
    </row>
    <row r="162" spans="1:32" x14ac:dyDescent="0.2">
      <c r="A162" s="300"/>
      <c r="B162" s="300"/>
      <c r="C162" s="300"/>
      <c r="D162" s="300"/>
      <c r="E162" s="300"/>
      <c r="F162" s="300"/>
      <c r="G162" s="300"/>
      <c r="H162" s="300"/>
      <c r="I162" s="300"/>
      <c r="J162" s="300"/>
      <c r="M162" s="300"/>
      <c r="N162" s="300"/>
      <c r="O162" s="300"/>
      <c r="P162" s="300"/>
      <c r="Q162" s="300"/>
      <c r="R162" s="300"/>
      <c r="S162" s="300"/>
      <c r="T162" s="300"/>
      <c r="U162" s="300"/>
      <c r="X162" s="300"/>
      <c r="Y162" s="300"/>
      <c r="Z162" s="300"/>
      <c r="AA162" s="300"/>
      <c r="AB162" s="300"/>
      <c r="AC162" s="300"/>
      <c r="AD162" s="300"/>
      <c r="AE162" s="300"/>
      <c r="AF162" s="300"/>
    </row>
    <row r="163" spans="1:32" x14ac:dyDescent="0.2">
      <c r="A163" s="300"/>
      <c r="B163" s="300"/>
      <c r="C163" s="300"/>
      <c r="D163" s="300"/>
      <c r="E163" s="300"/>
      <c r="F163" s="300"/>
      <c r="G163" s="300"/>
      <c r="H163" s="300"/>
      <c r="I163" s="300"/>
      <c r="J163" s="300"/>
      <c r="M163" s="300"/>
      <c r="N163" s="300"/>
      <c r="O163" s="300"/>
      <c r="P163" s="300"/>
      <c r="Q163" s="300"/>
      <c r="R163" s="300"/>
      <c r="S163" s="300"/>
      <c r="T163" s="300"/>
      <c r="U163" s="300"/>
      <c r="X163" s="300"/>
      <c r="Y163" s="300"/>
      <c r="Z163" s="300"/>
      <c r="AA163" s="300"/>
      <c r="AB163" s="300"/>
      <c r="AC163" s="300"/>
      <c r="AD163" s="300"/>
      <c r="AE163" s="300"/>
      <c r="AF163" s="300"/>
    </row>
    <row r="164" spans="1:32" x14ac:dyDescent="0.2">
      <c r="A164" s="300"/>
      <c r="B164" s="300"/>
      <c r="C164" s="300"/>
      <c r="D164" s="300"/>
      <c r="E164" s="300"/>
      <c r="F164" s="300"/>
      <c r="G164" s="300"/>
      <c r="H164" s="300"/>
      <c r="I164" s="300"/>
      <c r="J164" s="300"/>
      <c r="M164" s="300"/>
      <c r="N164" s="300"/>
      <c r="O164" s="300"/>
      <c r="P164" s="300"/>
      <c r="Q164" s="300"/>
      <c r="R164" s="300"/>
      <c r="S164" s="300"/>
      <c r="T164" s="300"/>
      <c r="U164" s="300"/>
      <c r="X164" s="300"/>
      <c r="Y164" s="300"/>
      <c r="Z164" s="300"/>
      <c r="AA164" s="300"/>
      <c r="AB164" s="300"/>
      <c r="AC164" s="300"/>
      <c r="AD164" s="300"/>
      <c r="AE164" s="300"/>
      <c r="AF164" s="300"/>
    </row>
    <row r="165" spans="1:32" x14ac:dyDescent="0.2">
      <c r="A165" s="300"/>
      <c r="B165" s="300"/>
      <c r="C165" s="300"/>
      <c r="D165" s="300"/>
      <c r="E165" s="300"/>
      <c r="F165" s="300"/>
      <c r="G165" s="300"/>
      <c r="H165" s="300"/>
      <c r="I165" s="300"/>
      <c r="J165" s="300"/>
      <c r="M165" s="300"/>
      <c r="N165" s="300"/>
      <c r="O165" s="300"/>
      <c r="P165" s="300"/>
      <c r="Q165" s="300"/>
      <c r="R165" s="300"/>
      <c r="S165" s="300"/>
      <c r="T165" s="300"/>
      <c r="U165" s="300"/>
      <c r="X165" s="300"/>
      <c r="Y165" s="300"/>
      <c r="Z165" s="300"/>
      <c r="AA165" s="300"/>
      <c r="AB165" s="300"/>
      <c r="AC165" s="300"/>
      <c r="AD165" s="300"/>
      <c r="AE165" s="300"/>
      <c r="AF165" s="300"/>
    </row>
    <row r="166" spans="1:32" x14ac:dyDescent="0.2">
      <c r="A166" s="300"/>
      <c r="B166" s="300"/>
      <c r="C166" s="300"/>
      <c r="D166" s="300"/>
      <c r="E166" s="300"/>
      <c r="F166" s="300"/>
      <c r="G166" s="300"/>
      <c r="H166" s="300"/>
      <c r="I166" s="300"/>
      <c r="J166" s="300"/>
      <c r="M166" s="300"/>
      <c r="N166" s="300"/>
      <c r="O166" s="300"/>
      <c r="P166" s="300"/>
      <c r="Q166" s="300"/>
      <c r="R166" s="300"/>
      <c r="S166" s="300"/>
      <c r="T166" s="300"/>
      <c r="U166" s="300"/>
      <c r="X166" s="300"/>
      <c r="Y166" s="300"/>
      <c r="Z166" s="300"/>
      <c r="AA166" s="300"/>
      <c r="AB166" s="300"/>
      <c r="AC166" s="300"/>
      <c r="AD166" s="300"/>
      <c r="AE166" s="300"/>
      <c r="AF166" s="300"/>
    </row>
    <row r="167" spans="1:32" x14ac:dyDescent="0.2">
      <c r="A167" s="300"/>
      <c r="B167" s="300"/>
      <c r="C167" s="300"/>
      <c r="D167" s="300"/>
      <c r="E167" s="300"/>
      <c r="F167" s="300"/>
      <c r="G167" s="300"/>
      <c r="H167" s="300"/>
      <c r="I167" s="300"/>
      <c r="J167" s="300"/>
      <c r="M167" s="300"/>
      <c r="N167" s="300"/>
      <c r="O167" s="300"/>
      <c r="P167" s="300"/>
      <c r="Q167" s="300"/>
      <c r="R167" s="300"/>
      <c r="S167" s="300"/>
      <c r="T167" s="300"/>
      <c r="U167" s="300"/>
      <c r="X167" s="300"/>
      <c r="Y167" s="300"/>
      <c r="Z167" s="300"/>
      <c r="AA167" s="300"/>
      <c r="AB167" s="300"/>
      <c r="AC167" s="300"/>
      <c r="AD167" s="300"/>
      <c r="AE167" s="300"/>
      <c r="AF167" s="300"/>
    </row>
    <row r="168" spans="1:32" x14ac:dyDescent="0.2">
      <c r="A168" s="300"/>
      <c r="B168" s="300"/>
      <c r="C168" s="300"/>
      <c r="D168" s="300"/>
      <c r="E168" s="300"/>
      <c r="F168" s="300"/>
      <c r="G168" s="300"/>
      <c r="H168" s="300"/>
      <c r="I168" s="300"/>
      <c r="J168" s="300"/>
      <c r="M168" s="300"/>
      <c r="N168" s="300"/>
      <c r="O168" s="300"/>
      <c r="P168" s="300"/>
      <c r="Q168" s="300"/>
      <c r="R168" s="300"/>
      <c r="S168" s="300"/>
      <c r="T168" s="300"/>
      <c r="U168" s="300"/>
      <c r="X168" s="300"/>
      <c r="Y168" s="300"/>
      <c r="Z168" s="300"/>
      <c r="AA168" s="300"/>
      <c r="AB168" s="300"/>
      <c r="AC168" s="300"/>
      <c r="AD168" s="300"/>
      <c r="AE168" s="300"/>
      <c r="AF168" s="300"/>
    </row>
    <row r="169" spans="1:32" x14ac:dyDescent="0.2">
      <c r="A169" s="300"/>
      <c r="B169" s="300"/>
      <c r="C169" s="300"/>
      <c r="D169" s="300"/>
      <c r="E169" s="300"/>
      <c r="F169" s="300"/>
      <c r="G169" s="300"/>
      <c r="H169" s="300"/>
      <c r="I169" s="300"/>
      <c r="J169" s="300"/>
      <c r="M169" s="300"/>
      <c r="N169" s="300"/>
      <c r="O169" s="300"/>
      <c r="P169" s="300"/>
      <c r="Q169" s="300"/>
      <c r="R169" s="300"/>
      <c r="S169" s="300"/>
      <c r="T169" s="300"/>
      <c r="U169" s="300"/>
      <c r="X169" s="300"/>
      <c r="Y169" s="300"/>
      <c r="Z169" s="300"/>
      <c r="AA169" s="300"/>
      <c r="AB169" s="300"/>
      <c r="AC169" s="300"/>
      <c r="AD169" s="300"/>
      <c r="AE169" s="300"/>
      <c r="AF169" s="300"/>
    </row>
    <row r="170" spans="1:32" x14ac:dyDescent="0.2">
      <c r="A170" s="300"/>
      <c r="B170" s="300"/>
      <c r="C170" s="300"/>
      <c r="D170" s="300"/>
      <c r="E170" s="300"/>
      <c r="F170" s="300"/>
      <c r="G170" s="300"/>
      <c r="H170" s="300"/>
      <c r="I170" s="300"/>
      <c r="J170" s="300"/>
      <c r="M170" s="300"/>
      <c r="N170" s="300"/>
      <c r="O170" s="300"/>
      <c r="P170" s="300"/>
      <c r="Q170" s="300"/>
      <c r="R170" s="300"/>
      <c r="S170" s="300"/>
      <c r="T170" s="300"/>
      <c r="U170" s="300"/>
      <c r="X170" s="300"/>
      <c r="Y170" s="300"/>
      <c r="Z170" s="300"/>
      <c r="AA170" s="300"/>
      <c r="AB170" s="300"/>
      <c r="AC170" s="300"/>
      <c r="AD170" s="300"/>
      <c r="AE170" s="300"/>
      <c r="AF170" s="300"/>
    </row>
    <row r="171" spans="1:32" x14ac:dyDescent="0.2">
      <c r="A171" s="300"/>
      <c r="B171" s="300"/>
      <c r="C171" s="300"/>
      <c r="D171" s="300"/>
      <c r="E171" s="300"/>
      <c r="F171" s="300"/>
      <c r="G171" s="300"/>
      <c r="H171" s="300"/>
      <c r="I171" s="300"/>
      <c r="J171" s="300"/>
      <c r="M171" s="300"/>
      <c r="N171" s="300"/>
      <c r="O171" s="300"/>
      <c r="P171" s="300"/>
      <c r="Q171" s="300"/>
      <c r="R171" s="300"/>
      <c r="S171" s="300"/>
      <c r="T171" s="300"/>
      <c r="U171" s="300"/>
      <c r="X171" s="300"/>
      <c r="Y171" s="300"/>
      <c r="Z171" s="300"/>
      <c r="AA171" s="300"/>
      <c r="AB171" s="300"/>
      <c r="AC171" s="300"/>
      <c r="AD171" s="300"/>
      <c r="AE171" s="300"/>
      <c r="AF171" s="300"/>
    </row>
    <row r="172" spans="1:32" x14ac:dyDescent="0.2">
      <c r="A172" s="300"/>
      <c r="B172" s="300"/>
      <c r="C172" s="300"/>
      <c r="D172" s="300"/>
      <c r="E172" s="300"/>
      <c r="F172" s="300"/>
      <c r="G172" s="300"/>
      <c r="H172" s="300"/>
      <c r="I172" s="300"/>
      <c r="J172" s="300"/>
      <c r="M172" s="300"/>
      <c r="N172" s="300"/>
      <c r="O172" s="300"/>
      <c r="P172" s="300"/>
      <c r="Q172" s="300"/>
      <c r="R172" s="300"/>
      <c r="S172" s="300"/>
      <c r="T172" s="300"/>
      <c r="U172" s="300"/>
      <c r="X172" s="300"/>
      <c r="Y172" s="300"/>
      <c r="Z172" s="300"/>
      <c r="AA172" s="300"/>
      <c r="AB172" s="300"/>
      <c r="AC172" s="300"/>
      <c r="AD172" s="300"/>
      <c r="AE172" s="300"/>
      <c r="AF172" s="300"/>
    </row>
    <row r="173" spans="1:32" x14ac:dyDescent="0.2">
      <c r="A173" s="300"/>
      <c r="B173" s="300"/>
      <c r="C173" s="300"/>
      <c r="D173" s="300"/>
      <c r="E173" s="300"/>
      <c r="F173" s="300"/>
      <c r="G173" s="300"/>
      <c r="H173" s="300"/>
      <c r="I173" s="300"/>
      <c r="J173" s="300"/>
      <c r="M173" s="300"/>
      <c r="N173" s="300"/>
      <c r="O173" s="300"/>
      <c r="P173" s="300"/>
      <c r="Q173" s="300"/>
      <c r="R173" s="300"/>
      <c r="S173" s="300"/>
      <c r="T173" s="300"/>
      <c r="U173" s="300"/>
      <c r="X173" s="300"/>
      <c r="Y173" s="300"/>
      <c r="Z173" s="300"/>
      <c r="AA173" s="300"/>
      <c r="AB173" s="300"/>
      <c r="AC173" s="300"/>
      <c r="AD173" s="300"/>
      <c r="AE173" s="300"/>
      <c r="AF173" s="300"/>
    </row>
    <row r="174" spans="1:32" x14ac:dyDescent="0.2">
      <c r="A174" s="300"/>
      <c r="B174" s="300"/>
      <c r="C174" s="300"/>
      <c r="D174" s="300"/>
      <c r="E174" s="300"/>
      <c r="F174" s="300"/>
      <c r="G174" s="300"/>
      <c r="H174" s="300"/>
      <c r="I174" s="300"/>
      <c r="J174" s="300"/>
      <c r="M174" s="300"/>
      <c r="N174" s="300"/>
      <c r="O174" s="300"/>
      <c r="P174" s="300"/>
      <c r="Q174" s="300"/>
      <c r="R174" s="300"/>
      <c r="S174" s="300"/>
      <c r="T174" s="300"/>
      <c r="U174" s="300"/>
      <c r="X174" s="300"/>
      <c r="Y174" s="300"/>
      <c r="Z174" s="300"/>
      <c r="AA174" s="300"/>
      <c r="AB174" s="300"/>
      <c r="AC174" s="300"/>
      <c r="AD174" s="300"/>
      <c r="AE174" s="300"/>
      <c r="AF174" s="300"/>
    </row>
    <row r="175" spans="1:32" x14ac:dyDescent="0.2">
      <c r="A175" s="300"/>
      <c r="B175" s="300"/>
      <c r="C175" s="300"/>
      <c r="D175" s="300"/>
      <c r="E175" s="300"/>
      <c r="F175" s="300"/>
      <c r="G175" s="300"/>
      <c r="H175" s="300"/>
      <c r="I175" s="300"/>
      <c r="J175" s="300"/>
      <c r="M175" s="300"/>
      <c r="N175" s="300"/>
      <c r="O175" s="300"/>
      <c r="P175" s="300"/>
      <c r="Q175" s="300"/>
      <c r="R175" s="300"/>
      <c r="S175" s="300"/>
      <c r="T175" s="300"/>
      <c r="U175" s="300"/>
      <c r="X175" s="300"/>
      <c r="Y175" s="300"/>
      <c r="Z175" s="300"/>
      <c r="AA175" s="300"/>
      <c r="AB175" s="300"/>
      <c r="AC175" s="300"/>
      <c r="AD175" s="300"/>
      <c r="AE175" s="300"/>
      <c r="AF175" s="300"/>
    </row>
    <row r="176" spans="1:32" x14ac:dyDescent="0.2">
      <c r="A176" s="300"/>
      <c r="B176" s="300"/>
      <c r="C176" s="300"/>
      <c r="D176" s="300"/>
      <c r="E176" s="300"/>
      <c r="F176" s="300"/>
      <c r="G176" s="300"/>
      <c r="H176" s="300"/>
      <c r="I176" s="300"/>
      <c r="J176" s="300"/>
      <c r="M176" s="300"/>
      <c r="N176" s="300"/>
      <c r="O176" s="300"/>
      <c r="P176" s="300"/>
      <c r="Q176" s="300"/>
      <c r="R176" s="300"/>
      <c r="S176" s="300"/>
      <c r="T176" s="300"/>
      <c r="U176" s="300"/>
      <c r="X176" s="300"/>
      <c r="Y176" s="300"/>
      <c r="Z176" s="300"/>
      <c r="AA176" s="300"/>
      <c r="AB176" s="300"/>
      <c r="AC176" s="300"/>
      <c r="AD176" s="300"/>
      <c r="AE176" s="300"/>
      <c r="AF176" s="300"/>
    </row>
    <row r="177" spans="1:32" x14ac:dyDescent="0.2">
      <c r="A177" s="300"/>
      <c r="B177" s="300"/>
      <c r="C177" s="300"/>
      <c r="D177" s="300"/>
      <c r="E177" s="300"/>
      <c r="F177" s="300"/>
      <c r="G177" s="300"/>
      <c r="H177" s="300"/>
      <c r="I177" s="300"/>
      <c r="J177" s="300"/>
      <c r="M177" s="300"/>
      <c r="N177" s="300"/>
      <c r="O177" s="300"/>
      <c r="P177" s="300"/>
      <c r="Q177" s="300"/>
      <c r="R177" s="300"/>
      <c r="S177" s="300"/>
      <c r="T177" s="300"/>
      <c r="U177" s="300"/>
      <c r="X177" s="300"/>
      <c r="Y177" s="300"/>
      <c r="Z177" s="300"/>
      <c r="AA177" s="300"/>
      <c r="AB177" s="300"/>
      <c r="AC177" s="300"/>
      <c r="AD177" s="300"/>
      <c r="AE177" s="300"/>
      <c r="AF177" s="300"/>
    </row>
    <row r="178" spans="1:32" x14ac:dyDescent="0.2">
      <c r="A178" s="300"/>
      <c r="B178" s="300"/>
      <c r="C178" s="300"/>
      <c r="D178" s="300"/>
      <c r="E178" s="300"/>
      <c r="F178" s="300"/>
      <c r="G178" s="300"/>
      <c r="H178" s="300"/>
      <c r="I178" s="300"/>
      <c r="J178" s="300"/>
      <c r="M178" s="300"/>
      <c r="N178" s="300"/>
      <c r="O178" s="300"/>
      <c r="P178" s="300"/>
      <c r="Q178" s="300"/>
      <c r="R178" s="300"/>
      <c r="S178" s="300"/>
      <c r="T178" s="300"/>
      <c r="U178" s="300"/>
      <c r="X178" s="300"/>
      <c r="Y178" s="300"/>
      <c r="Z178" s="300"/>
      <c r="AA178" s="300"/>
      <c r="AB178" s="300"/>
      <c r="AC178" s="300"/>
      <c r="AD178" s="300"/>
      <c r="AE178" s="300"/>
      <c r="AF178" s="300"/>
    </row>
    <row r="179" spans="1:32" x14ac:dyDescent="0.2">
      <c r="A179" s="300"/>
      <c r="B179" s="300"/>
      <c r="C179" s="300"/>
      <c r="D179" s="300"/>
      <c r="E179" s="300"/>
      <c r="F179" s="300"/>
      <c r="G179" s="300"/>
      <c r="H179" s="300"/>
      <c r="I179" s="300"/>
      <c r="J179" s="300"/>
      <c r="M179" s="300"/>
      <c r="N179" s="300"/>
      <c r="O179" s="300"/>
      <c r="P179" s="300"/>
      <c r="Q179" s="300"/>
      <c r="R179" s="300"/>
      <c r="S179" s="300"/>
      <c r="T179" s="300"/>
      <c r="U179" s="300"/>
      <c r="X179" s="300"/>
      <c r="Y179" s="300"/>
      <c r="Z179" s="300"/>
      <c r="AA179" s="300"/>
      <c r="AB179" s="300"/>
      <c r="AC179" s="300"/>
      <c r="AD179" s="300"/>
      <c r="AE179" s="300"/>
      <c r="AF179" s="300"/>
    </row>
    <row r="180" spans="1:32" x14ac:dyDescent="0.2">
      <c r="A180" s="300"/>
      <c r="B180" s="300"/>
      <c r="C180" s="300"/>
      <c r="D180" s="300"/>
      <c r="E180" s="300"/>
      <c r="F180" s="300"/>
      <c r="G180" s="300"/>
      <c r="H180" s="300"/>
      <c r="I180" s="300"/>
      <c r="J180" s="300"/>
      <c r="M180" s="300"/>
      <c r="N180" s="300"/>
      <c r="O180" s="300"/>
      <c r="P180" s="300"/>
      <c r="Q180" s="300"/>
      <c r="R180" s="300"/>
      <c r="S180" s="300"/>
      <c r="T180" s="300"/>
      <c r="U180" s="300"/>
      <c r="X180" s="300"/>
      <c r="Y180" s="300"/>
      <c r="Z180" s="300"/>
      <c r="AA180" s="300"/>
      <c r="AB180" s="300"/>
      <c r="AC180" s="300"/>
      <c r="AD180" s="300"/>
      <c r="AE180" s="300"/>
      <c r="AF180" s="300"/>
    </row>
    <row r="181" spans="1:32" x14ac:dyDescent="0.2">
      <c r="A181" s="300"/>
      <c r="B181" s="300"/>
      <c r="C181" s="300"/>
      <c r="D181" s="300"/>
      <c r="E181" s="300"/>
      <c r="F181" s="300"/>
      <c r="G181" s="300"/>
      <c r="H181" s="300"/>
      <c r="I181" s="300"/>
      <c r="J181" s="300"/>
      <c r="M181" s="300"/>
      <c r="N181" s="300"/>
      <c r="O181" s="300"/>
      <c r="P181" s="300"/>
      <c r="Q181" s="300"/>
      <c r="R181" s="300"/>
      <c r="S181" s="300"/>
      <c r="T181" s="300"/>
      <c r="U181" s="300"/>
      <c r="X181" s="300"/>
      <c r="Y181" s="300"/>
      <c r="Z181" s="300"/>
      <c r="AA181" s="300"/>
      <c r="AB181" s="300"/>
      <c r="AC181" s="300"/>
      <c r="AD181" s="300"/>
      <c r="AE181" s="300"/>
      <c r="AF181" s="300"/>
    </row>
    <row r="182" spans="1:32" x14ac:dyDescent="0.2">
      <c r="A182" s="300"/>
      <c r="B182" s="300"/>
      <c r="C182" s="300"/>
      <c r="D182" s="300"/>
      <c r="E182" s="300"/>
      <c r="F182" s="300"/>
      <c r="G182" s="300"/>
      <c r="H182" s="300"/>
      <c r="I182" s="300"/>
      <c r="J182" s="300"/>
      <c r="M182" s="300"/>
      <c r="N182" s="300"/>
      <c r="O182" s="300"/>
      <c r="P182" s="300"/>
      <c r="Q182" s="300"/>
      <c r="R182" s="300"/>
      <c r="S182" s="300"/>
      <c r="T182" s="300"/>
      <c r="U182" s="300"/>
      <c r="X182" s="300"/>
      <c r="Y182" s="300"/>
      <c r="Z182" s="300"/>
      <c r="AA182" s="300"/>
      <c r="AB182" s="300"/>
      <c r="AC182" s="300"/>
      <c r="AD182" s="300"/>
      <c r="AE182" s="300"/>
      <c r="AF182" s="300"/>
    </row>
    <row r="183" spans="1:32" x14ac:dyDescent="0.2">
      <c r="A183" s="300"/>
      <c r="B183" s="300"/>
      <c r="C183" s="300"/>
      <c r="D183" s="300"/>
      <c r="E183" s="300"/>
      <c r="F183" s="300"/>
      <c r="G183" s="300"/>
      <c r="H183" s="300"/>
      <c r="I183" s="300"/>
      <c r="J183" s="300"/>
      <c r="M183" s="300"/>
      <c r="N183" s="300"/>
      <c r="O183" s="300"/>
      <c r="P183" s="300"/>
      <c r="Q183" s="300"/>
      <c r="R183" s="300"/>
      <c r="S183" s="300"/>
      <c r="T183" s="300"/>
      <c r="U183" s="300"/>
      <c r="X183" s="300"/>
      <c r="Y183" s="300"/>
      <c r="Z183" s="300"/>
      <c r="AA183" s="300"/>
      <c r="AB183" s="300"/>
      <c r="AC183" s="300"/>
      <c r="AD183" s="300"/>
      <c r="AE183" s="300"/>
      <c r="AF183" s="300"/>
    </row>
    <row r="184" spans="1:32" x14ac:dyDescent="0.2">
      <c r="A184" s="300"/>
      <c r="B184" s="300"/>
      <c r="C184" s="300"/>
      <c r="D184" s="300"/>
      <c r="E184" s="300"/>
      <c r="F184" s="300"/>
      <c r="G184" s="300"/>
      <c r="H184" s="300"/>
      <c r="I184" s="300"/>
      <c r="J184" s="300"/>
      <c r="M184" s="300"/>
      <c r="N184" s="300"/>
      <c r="O184" s="300"/>
      <c r="P184" s="300"/>
      <c r="Q184" s="300"/>
      <c r="R184" s="300"/>
      <c r="S184" s="300"/>
      <c r="T184" s="300"/>
      <c r="U184" s="300"/>
      <c r="X184" s="300"/>
      <c r="Y184" s="300"/>
      <c r="Z184" s="300"/>
      <c r="AA184" s="300"/>
      <c r="AB184" s="300"/>
      <c r="AC184" s="300"/>
      <c r="AD184" s="300"/>
      <c r="AE184" s="300"/>
      <c r="AF184" s="300"/>
    </row>
    <row r="185" spans="1:32" x14ac:dyDescent="0.2">
      <c r="A185" s="300"/>
      <c r="B185" s="300"/>
      <c r="C185" s="300"/>
      <c r="D185" s="300"/>
      <c r="E185" s="300"/>
      <c r="F185" s="300"/>
      <c r="G185" s="300"/>
      <c r="H185" s="300"/>
      <c r="I185" s="300"/>
      <c r="J185" s="300"/>
      <c r="M185" s="300"/>
      <c r="N185" s="300"/>
      <c r="O185" s="300"/>
      <c r="P185" s="300"/>
      <c r="Q185" s="300"/>
      <c r="R185" s="300"/>
      <c r="S185" s="300"/>
      <c r="T185" s="300"/>
      <c r="U185" s="300"/>
      <c r="X185" s="300"/>
      <c r="Y185" s="300"/>
      <c r="Z185" s="300"/>
      <c r="AA185" s="300"/>
      <c r="AB185" s="300"/>
      <c r="AC185" s="300"/>
      <c r="AD185" s="300"/>
      <c r="AE185" s="300"/>
      <c r="AF185" s="300"/>
    </row>
    <row r="186" spans="1:32" x14ac:dyDescent="0.2">
      <c r="A186" s="300"/>
      <c r="B186" s="300"/>
      <c r="C186" s="300"/>
      <c r="D186" s="300"/>
      <c r="E186" s="300"/>
      <c r="F186" s="300"/>
      <c r="G186" s="300"/>
      <c r="H186" s="300"/>
      <c r="I186" s="300"/>
      <c r="J186" s="300"/>
      <c r="M186" s="300"/>
      <c r="N186" s="300"/>
      <c r="O186" s="300"/>
      <c r="P186" s="300"/>
      <c r="Q186" s="300"/>
      <c r="R186" s="300"/>
      <c r="S186" s="300"/>
      <c r="T186" s="300"/>
      <c r="U186" s="300"/>
      <c r="X186" s="300"/>
      <c r="Y186" s="300"/>
      <c r="Z186" s="300"/>
      <c r="AA186" s="300"/>
      <c r="AB186" s="300"/>
      <c r="AC186" s="300"/>
      <c r="AD186" s="300"/>
      <c r="AE186" s="300"/>
      <c r="AF186" s="300"/>
    </row>
    <row r="187" spans="1:32" x14ac:dyDescent="0.2">
      <c r="A187" s="300"/>
      <c r="B187" s="300"/>
      <c r="C187" s="300"/>
      <c r="D187" s="300"/>
      <c r="E187" s="300"/>
      <c r="F187" s="300"/>
      <c r="G187" s="300"/>
      <c r="H187" s="300"/>
      <c r="I187" s="300"/>
      <c r="J187" s="300"/>
      <c r="M187" s="300"/>
      <c r="N187" s="300"/>
      <c r="O187" s="300"/>
      <c r="P187" s="300"/>
      <c r="Q187" s="300"/>
      <c r="R187" s="300"/>
      <c r="S187" s="300"/>
      <c r="T187" s="300"/>
      <c r="U187" s="300"/>
      <c r="X187" s="300"/>
      <c r="Y187" s="300"/>
      <c r="Z187" s="300"/>
      <c r="AA187" s="300"/>
      <c r="AB187" s="300"/>
      <c r="AC187" s="300"/>
      <c r="AD187" s="300"/>
      <c r="AE187" s="300"/>
      <c r="AF187" s="300"/>
    </row>
    <row r="188" spans="1:32" x14ac:dyDescent="0.2">
      <c r="A188" s="300"/>
      <c r="B188" s="300"/>
      <c r="C188" s="300"/>
      <c r="D188" s="300"/>
      <c r="E188" s="300"/>
      <c r="F188" s="300"/>
      <c r="G188" s="300"/>
      <c r="H188" s="300"/>
      <c r="I188" s="300"/>
      <c r="J188" s="300"/>
      <c r="M188" s="300"/>
      <c r="N188" s="300"/>
      <c r="O188" s="300"/>
      <c r="P188" s="300"/>
      <c r="Q188" s="300"/>
      <c r="R188" s="300"/>
      <c r="S188" s="300"/>
      <c r="T188" s="300"/>
      <c r="U188" s="300"/>
      <c r="X188" s="300"/>
      <c r="Y188" s="300"/>
      <c r="Z188" s="300"/>
      <c r="AA188" s="300"/>
      <c r="AB188" s="300"/>
      <c r="AC188" s="300"/>
      <c r="AD188" s="300"/>
      <c r="AE188" s="300"/>
      <c r="AF188" s="300"/>
    </row>
    <row r="189" spans="1:32" x14ac:dyDescent="0.2">
      <c r="A189" s="300"/>
      <c r="B189" s="300"/>
      <c r="C189" s="300"/>
      <c r="D189" s="300"/>
      <c r="E189" s="300"/>
      <c r="F189" s="300"/>
      <c r="G189" s="300"/>
      <c r="H189" s="300"/>
      <c r="I189" s="300"/>
      <c r="J189" s="300"/>
      <c r="M189" s="300"/>
      <c r="N189" s="300"/>
      <c r="O189" s="300"/>
      <c r="P189" s="300"/>
      <c r="Q189" s="300"/>
      <c r="R189" s="300"/>
      <c r="S189" s="300"/>
      <c r="T189" s="300"/>
      <c r="U189" s="300"/>
      <c r="X189" s="300"/>
      <c r="Y189" s="300"/>
      <c r="Z189" s="300"/>
      <c r="AA189" s="300"/>
      <c r="AB189" s="300"/>
      <c r="AC189" s="300"/>
      <c r="AD189" s="300"/>
      <c r="AE189" s="300"/>
      <c r="AF189" s="300"/>
    </row>
    <row r="190" spans="1:32" x14ac:dyDescent="0.2">
      <c r="A190" s="300"/>
      <c r="B190" s="300"/>
      <c r="C190" s="300"/>
      <c r="D190" s="300"/>
      <c r="E190" s="300"/>
      <c r="F190" s="300"/>
      <c r="G190" s="300"/>
      <c r="H190" s="300"/>
      <c r="I190" s="300"/>
      <c r="J190" s="300"/>
      <c r="M190" s="300"/>
      <c r="N190" s="300"/>
      <c r="O190" s="300"/>
      <c r="P190" s="300"/>
      <c r="Q190" s="300"/>
      <c r="R190" s="300"/>
      <c r="S190" s="300"/>
      <c r="T190" s="300"/>
      <c r="U190" s="300"/>
      <c r="X190" s="300"/>
      <c r="Y190" s="300"/>
      <c r="Z190" s="300"/>
      <c r="AA190" s="300"/>
      <c r="AB190" s="300"/>
      <c r="AC190" s="300"/>
      <c r="AD190" s="300"/>
      <c r="AE190" s="300"/>
      <c r="AF190" s="300"/>
    </row>
    <row r="191" spans="1:32" x14ac:dyDescent="0.2">
      <c r="A191" s="300"/>
      <c r="B191" s="300"/>
      <c r="C191" s="300"/>
      <c r="D191" s="300"/>
      <c r="E191" s="300"/>
      <c r="F191" s="300"/>
      <c r="G191" s="300"/>
      <c r="H191" s="300"/>
      <c r="I191" s="300"/>
      <c r="J191" s="300"/>
      <c r="M191" s="300"/>
      <c r="N191" s="300"/>
      <c r="O191" s="300"/>
      <c r="P191" s="300"/>
      <c r="Q191" s="300"/>
      <c r="R191" s="300"/>
      <c r="S191" s="300"/>
      <c r="T191" s="300"/>
      <c r="U191" s="300"/>
      <c r="X191" s="300"/>
      <c r="Y191" s="300"/>
      <c r="Z191" s="300"/>
      <c r="AA191" s="300"/>
      <c r="AB191" s="300"/>
      <c r="AC191" s="300"/>
      <c r="AD191" s="300"/>
      <c r="AE191" s="300"/>
      <c r="AF191" s="300"/>
    </row>
    <row r="192" spans="1:32" x14ac:dyDescent="0.2">
      <c r="A192" s="300"/>
      <c r="B192" s="300"/>
      <c r="C192" s="300"/>
      <c r="D192" s="300"/>
      <c r="E192" s="300"/>
      <c r="F192" s="300"/>
      <c r="G192" s="300"/>
      <c r="H192" s="300"/>
      <c r="I192" s="300"/>
      <c r="J192" s="300"/>
      <c r="M192" s="300"/>
      <c r="N192" s="300"/>
      <c r="O192" s="300"/>
      <c r="P192" s="300"/>
      <c r="Q192" s="300"/>
      <c r="R192" s="300"/>
      <c r="S192" s="300"/>
      <c r="T192" s="300"/>
      <c r="U192" s="300"/>
      <c r="X192" s="300"/>
      <c r="Y192" s="300"/>
      <c r="Z192" s="300"/>
      <c r="AA192" s="300"/>
      <c r="AB192" s="300"/>
      <c r="AC192" s="300"/>
      <c r="AD192" s="300"/>
      <c r="AE192" s="300"/>
      <c r="AF192" s="300"/>
    </row>
    <row r="193" spans="1:32" x14ac:dyDescent="0.2">
      <c r="A193" s="300"/>
      <c r="B193" s="300"/>
      <c r="C193" s="300"/>
      <c r="D193" s="300"/>
      <c r="E193" s="300"/>
      <c r="F193" s="300"/>
      <c r="G193" s="300"/>
      <c r="H193" s="300"/>
      <c r="I193" s="300"/>
      <c r="J193" s="300"/>
      <c r="M193" s="300"/>
      <c r="N193" s="300"/>
      <c r="O193" s="300"/>
      <c r="P193" s="300"/>
      <c r="Q193" s="300"/>
      <c r="R193" s="300"/>
      <c r="S193" s="300"/>
      <c r="T193" s="300"/>
      <c r="U193" s="300"/>
      <c r="X193" s="300"/>
      <c r="Y193" s="300"/>
      <c r="Z193" s="300"/>
      <c r="AA193" s="300"/>
      <c r="AB193" s="300"/>
      <c r="AC193" s="300"/>
      <c r="AD193" s="300"/>
      <c r="AE193" s="300"/>
      <c r="AF193" s="300"/>
    </row>
    <row r="194" spans="1:32" x14ac:dyDescent="0.2">
      <c r="A194" s="300"/>
      <c r="B194" s="300"/>
      <c r="C194" s="300"/>
      <c r="D194" s="300"/>
      <c r="E194" s="300"/>
      <c r="F194" s="300"/>
      <c r="G194" s="300"/>
      <c r="H194" s="300"/>
      <c r="I194" s="300"/>
      <c r="J194" s="300"/>
      <c r="M194" s="300"/>
      <c r="N194" s="300"/>
      <c r="O194" s="300"/>
      <c r="P194" s="300"/>
      <c r="Q194" s="300"/>
      <c r="R194" s="300"/>
      <c r="S194" s="300"/>
      <c r="T194" s="300"/>
      <c r="U194" s="300"/>
      <c r="X194" s="300"/>
      <c r="Y194" s="300"/>
      <c r="Z194" s="300"/>
      <c r="AA194" s="300"/>
      <c r="AB194" s="300"/>
      <c r="AC194" s="300"/>
      <c r="AD194" s="300"/>
      <c r="AE194" s="300"/>
      <c r="AF194" s="300"/>
    </row>
    <row r="195" spans="1:32" x14ac:dyDescent="0.2">
      <c r="A195" s="300"/>
      <c r="B195" s="300"/>
      <c r="C195" s="300"/>
      <c r="D195" s="300"/>
      <c r="E195" s="300"/>
      <c r="F195" s="300"/>
      <c r="G195" s="300"/>
      <c r="H195" s="300"/>
      <c r="I195" s="300"/>
      <c r="J195" s="300"/>
      <c r="M195" s="300"/>
      <c r="N195" s="300"/>
      <c r="O195" s="300"/>
      <c r="P195" s="300"/>
      <c r="Q195" s="300"/>
      <c r="R195" s="300"/>
      <c r="S195" s="300"/>
      <c r="T195" s="300"/>
      <c r="U195" s="300"/>
      <c r="X195" s="300"/>
      <c r="Y195" s="300"/>
      <c r="Z195" s="300"/>
      <c r="AA195" s="300"/>
      <c r="AB195" s="300"/>
      <c r="AC195" s="300"/>
      <c r="AD195" s="300"/>
      <c r="AE195" s="300"/>
      <c r="AF195" s="300"/>
    </row>
    <row r="196" spans="1:32" x14ac:dyDescent="0.2">
      <c r="A196" s="300"/>
      <c r="B196" s="300"/>
      <c r="C196" s="300"/>
      <c r="D196" s="300"/>
      <c r="E196" s="300"/>
      <c r="F196" s="300"/>
      <c r="G196" s="300"/>
      <c r="H196" s="300"/>
      <c r="I196" s="300"/>
      <c r="J196" s="300"/>
      <c r="M196" s="300"/>
      <c r="N196" s="300"/>
      <c r="O196" s="300"/>
      <c r="P196" s="300"/>
      <c r="Q196" s="300"/>
      <c r="R196" s="300"/>
      <c r="S196" s="300"/>
      <c r="T196" s="300"/>
      <c r="U196" s="300"/>
      <c r="X196" s="300"/>
      <c r="Y196" s="300"/>
      <c r="Z196" s="300"/>
      <c r="AA196" s="300"/>
      <c r="AB196" s="300"/>
      <c r="AC196" s="300"/>
      <c r="AD196" s="300"/>
      <c r="AE196" s="300"/>
      <c r="AF196" s="300"/>
    </row>
    <row r="197" spans="1:32" x14ac:dyDescent="0.2">
      <c r="A197" s="300"/>
      <c r="B197" s="300"/>
      <c r="C197" s="300"/>
      <c r="D197" s="300"/>
      <c r="E197" s="300"/>
      <c r="F197" s="300"/>
      <c r="G197" s="300"/>
      <c r="H197" s="300"/>
      <c r="I197" s="300"/>
      <c r="J197" s="300"/>
      <c r="M197" s="300"/>
      <c r="N197" s="300"/>
      <c r="O197" s="300"/>
      <c r="P197" s="300"/>
      <c r="Q197" s="300"/>
      <c r="R197" s="300"/>
      <c r="S197" s="300"/>
      <c r="T197" s="300"/>
      <c r="U197" s="300"/>
      <c r="X197" s="300"/>
      <c r="Y197" s="300"/>
      <c r="Z197" s="300"/>
      <c r="AA197" s="300"/>
      <c r="AB197" s="300"/>
      <c r="AC197" s="300"/>
      <c r="AD197" s="300"/>
      <c r="AE197" s="300"/>
      <c r="AF197" s="300"/>
    </row>
    <row r="198" spans="1:32" x14ac:dyDescent="0.2">
      <c r="A198" s="300"/>
      <c r="B198" s="300"/>
      <c r="C198" s="300"/>
      <c r="D198" s="300"/>
      <c r="E198" s="300"/>
      <c r="F198" s="300"/>
      <c r="G198" s="300"/>
      <c r="H198" s="300"/>
      <c r="I198" s="300"/>
      <c r="J198" s="300"/>
      <c r="M198" s="300"/>
      <c r="N198" s="300"/>
      <c r="O198" s="300"/>
      <c r="P198" s="300"/>
      <c r="Q198" s="300"/>
      <c r="R198" s="300"/>
      <c r="S198" s="300"/>
      <c r="T198" s="300"/>
      <c r="U198" s="300"/>
      <c r="X198" s="300"/>
      <c r="Y198" s="300"/>
      <c r="Z198" s="300"/>
      <c r="AA198" s="300"/>
      <c r="AB198" s="300"/>
      <c r="AC198" s="300"/>
      <c r="AD198" s="300"/>
      <c r="AE198" s="300"/>
      <c r="AF198" s="300"/>
    </row>
    <row r="199" spans="1:32" x14ac:dyDescent="0.2">
      <c r="A199" s="300"/>
      <c r="B199" s="300"/>
      <c r="C199" s="300"/>
      <c r="D199" s="300"/>
      <c r="E199" s="300"/>
      <c r="F199" s="300"/>
      <c r="G199" s="300"/>
      <c r="H199" s="300"/>
      <c r="I199" s="300"/>
      <c r="J199" s="300"/>
      <c r="M199" s="300"/>
      <c r="N199" s="300"/>
      <c r="O199" s="300"/>
      <c r="P199" s="300"/>
      <c r="Q199" s="300"/>
      <c r="R199" s="300"/>
      <c r="S199" s="300"/>
      <c r="T199" s="300"/>
      <c r="U199" s="300"/>
      <c r="X199" s="300"/>
      <c r="Y199" s="300"/>
      <c r="Z199" s="300"/>
      <c r="AA199" s="300"/>
      <c r="AB199" s="300"/>
      <c r="AC199" s="300"/>
      <c r="AD199" s="300"/>
      <c r="AE199" s="300"/>
      <c r="AF199" s="300"/>
    </row>
    <row r="200" spans="1:32" x14ac:dyDescent="0.2">
      <c r="A200" s="300"/>
      <c r="B200" s="300"/>
      <c r="C200" s="300"/>
      <c r="D200" s="300"/>
      <c r="E200" s="300"/>
      <c r="F200" s="300"/>
      <c r="G200" s="300"/>
      <c r="H200" s="300"/>
      <c r="I200" s="300"/>
      <c r="J200" s="300"/>
      <c r="M200" s="300"/>
      <c r="N200" s="300"/>
      <c r="O200" s="300"/>
      <c r="P200" s="300"/>
      <c r="Q200" s="300"/>
      <c r="R200" s="300"/>
      <c r="S200" s="300"/>
      <c r="T200" s="300"/>
      <c r="U200" s="300"/>
      <c r="X200" s="300"/>
      <c r="Y200" s="300"/>
      <c r="Z200" s="300"/>
      <c r="AA200" s="300"/>
      <c r="AB200" s="300"/>
      <c r="AC200" s="300"/>
      <c r="AD200" s="300"/>
      <c r="AE200" s="300"/>
      <c r="AF200" s="300"/>
    </row>
    <row r="201" spans="1:32" x14ac:dyDescent="0.2">
      <c r="A201" s="300"/>
      <c r="B201" s="300"/>
      <c r="C201" s="300"/>
      <c r="D201" s="300"/>
      <c r="E201" s="300"/>
      <c r="F201" s="300"/>
      <c r="G201" s="300"/>
      <c r="H201" s="300"/>
      <c r="I201" s="300"/>
      <c r="J201" s="300"/>
      <c r="M201" s="300"/>
      <c r="N201" s="300"/>
      <c r="O201" s="300"/>
      <c r="P201" s="300"/>
      <c r="Q201" s="300"/>
      <c r="R201" s="300"/>
      <c r="S201" s="300"/>
      <c r="T201" s="300"/>
      <c r="U201" s="300"/>
      <c r="X201" s="300"/>
      <c r="Y201" s="300"/>
      <c r="Z201" s="300"/>
      <c r="AA201" s="300"/>
      <c r="AB201" s="300"/>
      <c r="AC201" s="300"/>
      <c r="AD201" s="300"/>
      <c r="AE201" s="300"/>
      <c r="AF201" s="300"/>
    </row>
    <row r="202" spans="1:32" x14ac:dyDescent="0.2">
      <c r="A202" s="300"/>
      <c r="B202" s="300"/>
      <c r="C202" s="300"/>
      <c r="D202" s="300"/>
      <c r="E202" s="300"/>
      <c r="F202" s="300"/>
      <c r="G202" s="300"/>
      <c r="H202" s="300"/>
      <c r="I202" s="300"/>
      <c r="J202" s="300"/>
      <c r="M202" s="300"/>
      <c r="N202" s="300"/>
      <c r="O202" s="300"/>
      <c r="P202" s="300"/>
      <c r="Q202" s="300"/>
      <c r="R202" s="300"/>
      <c r="S202" s="300"/>
      <c r="T202" s="300"/>
      <c r="U202" s="300"/>
      <c r="X202" s="300"/>
      <c r="Y202" s="300"/>
      <c r="Z202" s="300"/>
      <c r="AA202" s="300"/>
      <c r="AB202" s="300"/>
      <c r="AC202" s="300"/>
      <c r="AD202" s="300"/>
      <c r="AE202" s="300"/>
      <c r="AF202" s="300"/>
    </row>
    <row r="203" spans="1:32" x14ac:dyDescent="0.2">
      <c r="A203" s="300"/>
      <c r="B203" s="300"/>
      <c r="C203" s="300"/>
      <c r="D203" s="300"/>
      <c r="E203" s="300"/>
      <c r="F203" s="300"/>
      <c r="G203" s="300"/>
      <c r="H203" s="300"/>
      <c r="I203" s="300"/>
      <c r="J203" s="300"/>
      <c r="M203" s="300"/>
      <c r="N203" s="300"/>
      <c r="O203" s="300"/>
      <c r="P203" s="300"/>
      <c r="Q203" s="300"/>
      <c r="R203" s="300"/>
      <c r="S203" s="300"/>
      <c r="T203" s="300"/>
      <c r="U203" s="300"/>
      <c r="X203" s="300"/>
      <c r="Y203" s="300"/>
      <c r="Z203" s="300"/>
      <c r="AA203" s="300"/>
      <c r="AB203" s="300"/>
      <c r="AC203" s="300"/>
      <c r="AD203" s="300"/>
      <c r="AE203" s="300"/>
      <c r="AF203" s="300"/>
    </row>
    <row r="204" spans="1:32" x14ac:dyDescent="0.2">
      <c r="A204" s="300"/>
      <c r="B204" s="300"/>
      <c r="C204" s="300"/>
      <c r="D204" s="300"/>
      <c r="E204" s="300"/>
      <c r="F204" s="300"/>
      <c r="G204" s="300"/>
      <c r="H204" s="300"/>
      <c r="I204" s="300"/>
      <c r="J204" s="300"/>
      <c r="M204" s="300"/>
      <c r="N204" s="300"/>
      <c r="O204" s="300"/>
      <c r="P204" s="300"/>
      <c r="Q204" s="300"/>
      <c r="R204" s="300"/>
      <c r="S204" s="300"/>
      <c r="T204" s="300"/>
      <c r="U204" s="300"/>
      <c r="X204" s="300"/>
      <c r="Y204" s="300"/>
      <c r="Z204" s="300"/>
      <c r="AA204" s="300"/>
      <c r="AB204" s="300"/>
      <c r="AC204" s="300"/>
      <c r="AD204" s="300"/>
      <c r="AE204" s="300"/>
      <c r="AF204" s="300"/>
    </row>
    <row r="205" spans="1:32" x14ac:dyDescent="0.2">
      <c r="A205" s="300"/>
      <c r="B205" s="300"/>
      <c r="C205" s="300"/>
      <c r="D205" s="300"/>
      <c r="E205" s="300"/>
      <c r="F205" s="300"/>
      <c r="G205" s="300"/>
      <c r="H205" s="300"/>
      <c r="I205" s="300"/>
      <c r="J205" s="300"/>
      <c r="M205" s="300"/>
      <c r="N205" s="300"/>
      <c r="O205" s="300"/>
      <c r="P205" s="300"/>
      <c r="Q205" s="300"/>
      <c r="R205" s="300"/>
      <c r="S205" s="300"/>
      <c r="T205" s="300"/>
      <c r="U205" s="300"/>
      <c r="X205" s="300"/>
      <c r="Y205" s="300"/>
      <c r="Z205" s="300"/>
      <c r="AA205" s="300"/>
      <c r="AB205" s="300"/>
      <c r="AC205" s="300"/>
      <c r="AD205" s="300"/>
      <c r="AE205" s="300"/>
      <c r="AF205" s="300"/>
    </row>
    <row r="206" spans="1:32" x14ac:dyDescent="0.2">
      <c r="A206" s="300"/>
      <c r="B206" s="300"/>
      <c r="C206" s="300"/>
      <c r="D206" s="300"/>
      <c r="E206" s="300"/>
      <c r="F206" s="300"/>
      <c r="G206" s="300"/>
      <c r="H206" s="300"/>
      <c r="I206" s="300"/>
      <c r="J206" s="300"/>
      <c r="M206" s="300"/>
      <c r="N206" s="300"/>
      <c r="O206" s="300"/>
      <c r="P206" s="300"/>
      <c r="Q206" s="300"/>
      <c r="R206" s="300"/>
      <c r="S206" s="300"/>
      <c r="T206" s="300"/>
      <c r="U206" s="300"/>
      <c r="X206" s="300"/>
      <c r="Y206" s="300"/>
      <c r="Z206" s="300"/>
      <c r="AA206" s="300"/>
      <c r="AB206" s="300"/>
      <c r="AC206" s="300"/>
      <c r="AD206" s="300"/>
      <c r="AE206" s="300"/>
      <c r="AF206" s="300"/>
    </row>
    <row r="207" spans="1:32" x14ac:dyDescent="0.2">
      <c r="A207" s="300"/>
      <c r="B207" s="300"/>
      <c r="C207" s="300"/>
      <c r="D207" s="300"/>
      <c r="E207" s="300"/>
      <c r="F207" s="300"/>
      <c r="G207" s="300"/>
      <c r="H207" s="300"/>
      <c r="I207" s="300"/>
      <c r="J207" s="300"/>
      <c r="M207" s="300"/>
      <c r="N207" s="300"/>
      <c r="O207" s="300"/>
      <c r="P207" s="300"/>
      <c r="Q207" s="300"/>
      <c r="R207" s="300"/>
      <c r="S207" s="300"/>
      <c r="T207" s="300"/>
      <c r="U207" s="300"/>
      <c r="X207" s="300"/>
      <c r="Y207" s="300"/>
      <c r="Z207" s="300"/>
      <c r="AA207" s="300"/>
      <c r="AB207" s="300"/>
      <c r="AC207" s="300"/>
      <c r="AD207" s="300"/>
      <c r="AE207" s="300"/>
      <c r="AF207" s="300"/>
    </row>
    <row r="208" spans="1:32" x14ac:dyDescent="0.2">
      <c r="A208" s="300"/>
      <c r="B208" s="300"/>
      <c r="C208" s="300"/>
      <c r="D208" s="300"/>
      <c r="E208" s="300"/>
      <c r="F208" s="300"/>
      <c r="G208" s="300"/>
      <c r="H208" s="300"/>
      <c r="I208" s="300"/>
      <c r="J208" s="300"/>
      <c r="M208" s="300"/>
      <c r="N208" s="300"/>
      <c r="O208" s="300"/>
      <c r="P208" s="300"/>
      <c r="Q208" s="300"/>
      <c r="R208" s="300"/>
      <c r="S208" s="300"/>
      <c r="T208" s="300"/>
      <c r="U208" s="300"/>
      <c r="X208" s="300"/>
      <c r="Y208" s="300"/>
      <c r="Z208" s="300"/>
      <c r="AA208" s="300"/>
      <c r="AB208" s="300"/>
      <c r="AC208" s="300"/>
      <c r="AD208" s="300"/>
      <c r="AE208" s="300"/>
      <c r="AF208" s="300"/>
    </row>
    <row r="209" spans="1:32" x14ac:dyDescent="0.2">
      <c r="A209" s="300"/>
      <c r="B209" s="300"/>
      <c r="C209" s="300"/>
      <c r="D209" s="300"/>
      <c r="E209" s="300"/>
      <c r="F209" s="300"/>
      <c r="G209" s="300"/>
      <c r="H209" s="300"/>
      <c r="I209" s="300"/>
      <c r="J209" s="300"/>
      <c r="M209" s="300"/>
      <c r="N209" s="300"/>
      <c r="O209" s="300"/>
      <c r="P209" s="300"/>
      <c r="Q209" s="300"/>
      <c r="R209" s="300"/>
      <c r="S209" s="300"/>
      <c r="T209" s="300"/>
      <c r="U209" s="300"/>
      <c r="X209" s="300"/>
      <c r="Y209" s="300"/>
      <c r="Z209" s="300"/>
      <c r="AA209" s="300"/>
      <c r="AB209" s="300"/>
      <c r="AC209" s="300"/>
      <c r="AD209" s="300"/>
      <c r="AE209" s="300"/>
      <c r="AF209" s="300"/>
    </row>
    <row r="210" spans="1:32" x14ac:dyDescent="0.2">
      <c r="A210" s="300"/>
      <c r="B210" s="300"/>
      <c r="C210" s="300"/>
      <c r="D210" s="300"/>
      <c r="E210" s="300"/>
      <c r="F210" s="300"/>
      <c r="G210" s="300"/>
      <c r="H210" s="300"/>
      <c r="I210" s="300"/>
      <c r="J210" s="300"/>
      <c r="M210" s="300"/>
      <c r="N210" s="300"/>
      <c r="O210" s="300"/>
      <c r="P210" s="300"/>
      <c r="Q210" s="300"/>
      <c r="R210" s="300"/>
      <c r="S210" s="300"/>
      <c r="T210" s="300"/>
      <c r="U210" s="300"/>
      <c r="X210" s="300"/>
      <c r="Y210" s="300"/>
      <c r="Z210" s="300"/>
      <c r="AA210" s="300"/>
      <c r="AB210" s="300"/>
      <c r="AC210" s="300"/>
      <c r="AD210" s="300"/>
      <c r="AE210" s="300"/>
      <c r="AF210" s="300"/>
    </row>
    <row r="211" spans="1:32" x14ac:dyDescent="0.2">
      <c r="A211" s="300"/>
      <c r="B211" s="300"/>
      <c r="C211" s="300"/>
      <c r="D211" s="300"/>
      <c r="E211" s="300"/>
      <c r="F211" s="300"/>
      <c r="G211" s="300"/>
      <c r="H211" s="300"/>
      <c r="I211" s="300"/>
      <c r="J211" s="300"/>
      <c r="M211" s="300"/>
      <c r="N211" s="300"/>
      <c r="O211" s="300"/>
      <c r="P211" s="300"/>
      <c r="Q211" s="300"/>
      <c r="R211" s="300"/>
      <c r="S211" s="300"/>
      <c r="T211" s="300"/>
      <c r="U211" s="300"/>
      <c r="X211" s="300"/>
      <c r="Y211" s="300"/>
      <c r="Z211" s="300"/>
      <c r="AA211" s="300"/>
      <c r="AB211" s="300"/>
      <c r="AC211" s="300"/>
      <c r="AD211" s="300"/>
      <c r="AE211" s="300"/>
      <c r="AF211" s="300"/>
    </row>
    <row r="212" spans="1:32" x14ac:dyDescent="0.2">
      <c r="A212" s="300"/>
      <c r="B212" s="300"/>
      <c r="C212" s="300"/>
      <c r="D212" s="300"/>
      <c r="E212" s="300"/>
      <c r="F212" s="300"/>
      <c r="G212" s="300"/>
      <c r="H212" s="300"/>
      <c r="I212" s="300"/>
      <c r="J212" s="300"/>
      <c r="M212" s="300"/>
      <c r="N212" s="300"/>
      <c r="O212" s="300"/>
      <c r="P212" s="300"/>
      <c r="Q212" s="300"/>
      <c r="R212" s="300"/>
      <c r="S212" s="300"/>
      <c r="T212" s="300"/>
      <c r="U212" s="300"/>
      <c r="X212" s="300"/>
      <c r="Y212" s="300"/>
      <c r="Z212" s="300"/>
      <c r="AA212" s="300"/>
      <c r="AB212" s="300"/>
      <c r="AC212" s="300"/>
      <c r="AD212" s="300"/>
      <c r="AE212" s="300"/>
      <c r="AF212" s="300"/>
    </row>
    <row r="213" spans="1:32" x14ac:dyDescent="0.2">
      <c r="A213" s="300"/>
      <c r="B213" s="300"/>
      <c r="C213" s="300"/>
      <c r="D213" s="300"/>
      <c r="E213" s="300"/>
      <c r="F213" s="300"/>
      <c r="G213" s="300"/>
      <c r="H213" s="300"/>
      <c r="I213" s="300"/>
      <c r="J213" s="300"/>
      <c r="M213" s="300"/>
      <c r="N213" s="300"/>
      <c r="O213" s="300"/>
      <c r="P213" s="300"/>
      <c r="Q213" s="300"/>
      <c r="R213" s="300"/>
      <c r="S213" s="300"/>
      <c r="T213" s="300"/>
      <c r="U213" s="300"/>
      <c r="X213" s="300"/>
      <c r="Y213" s="300"/>
      <c r="Z213" s="300"/>
      <c r="AA213" s="300"/>
      <c r="AB213" s="300"/>
      <c r="AC213" s="300"/>
      <c r="AD213" s="300"/>
      <c r="AE213" s="300"/>
      <c r="AF213" s="300"/>
    </row>
    <row r="214" spans="1:32" x14ac:dyDescent="0.2">
      <c r="A214" s="300"/>
      <c r="B214" s="300"/>
      <c r="C214" s="300"/>
      <c r="D214" s="300"/>
      <c r="E214" s="300"/>
      <c r="F214" s="300"/>
      <c r="G214" s="300"/>
      <c r="H214" s="300"/>
      <c r="I214" s="300"/>
      <c r="J214" s="300"/>
      <c r="M214" s="300"/>
      <c r="N214" s="300"/>
      <c r="O214" s="300"/>
      <c r="P214" s="300"/>
      <c r="Q214" s="300"/>
      <c r="R214" s="300"/>
      <c r="S214" s="300"/>
      <c r="T214" s="300"/>
      <c r="U214" s="300"/>
      <c r="X214" s="300"/>
      <c r="Y214" s="300"/>
      <c r="Z214" s="300"/>
      <c r="AA214" s="300"/>
      <c r="AB214" s="300"/>
      <c r="AC214" s="300"/>
      <c r="AD214" s="300"/>
      <c r="AE214" s="300"/>
      <c r="AF214" s="300"/>
    </row>
    <row r="215" spans="1:32" x14ac:dyDescent="0.2">
      <c r="A215" s="300"/>
      <c r="B215" s="300"/>
      <c r="C215" s="300"/>
      <c r="D215" s="300"/>
      <c r="E215" s="300"/>
      <c r="F215" s="300"/>
      <c r="G215" s="300"/>
      <c r="H215" s="300"/>
      <c r="I215" s="300"/>
      <c r="J215" s="300"/>
      <c r="M215" s="300"/>
      <c r="N215" s="300"/>
      <c r="O215" s="300"/>
      <c r="P215" s="300"/>
      <c r="Q215" s="300"/>
      <c r="R215" s="300"/>
      <c r="S215" s="300"/>
      <c r="T215" s="300"/>
      <c r="U215" s="300"/>
      <c r="X215" s="300"/>
      <c r="Y215" s="300"/>
      <c r="Z215" s="300"/>
      <c r="AA215" s="300"/>
      <c r="AB215" s="300"/>
      <c r="AC215" s="300"/>
      <c r="AD215" s="300"/>
      <c r="AE215" s="300"/>
      <c r="AF215" s="300"/>
    </row>
    <row r="216" spans="1:32" x14ac:dyDescent="0.2">
      <c r="A216" s="300"/>
      <c r="B216" s="300"/>
      <c r="C216" s="300"/>
      <c r="D216" s="300"/>
      <c r="E216" s="300"/>
      <c r="F216" s="300"/>
      <c r="G216" s="300"/>
      <c r="H216" s="300"/>
      <c r="I216" s="300"/>
      <c r="J216" s="300"/>
      <c r="M216" s="300"/>
      <c r="N216" s="300"/>
      <c r="O216" s="300"/>
      <c r="P216" s="300"/>
      <c r="Q216" s="300"/>
      <c r="R216" s="300"/>
      <c r="S216" s="300"/>
      <c r="T216" s="300"/>
      <c r="U216" s="300"/>
      <c r="X216" s="300"/>
      <c r="Y216" s="300"/>
      <c r="Z216" s="300"/>
      <c r="AA216" s="300"/>
      <c r="AB216" s="300"/>
      <c r="AC216" s="300"/>
      <c r="AD216" s="300"/>
      <c r="AE216" s="300"/>
      <c r="AF216" s="300"/>
    </row>
    <row r="217" spans="1:32" x14ac:dyDescent="0.2">
      <c r="A217" s="300"/>
      <c r="B217" s="300"/>
      <c r="C217" s="300"/>
      <c r="D217" s="300"/>
      <c r="E217" s="300"/>
      <c r="F217" s="300"/>
      <c r="G217" s="300"/>
      <c r="H217" s="300"/>
      <c r="I217" s="300"/>
      <c r="J217" s="300"/>
      <c r="M217" s="300"/>
      <c r="N217" s="300"/>
      <c r="O217" s="300"/>
      <c r="P217" s="300"/>
      <c r="Q217" s="300"/>
      <c r="R217" s="300"/>
      <c r="S217" s="300"/>
      <c r="T217" s="300"/>
      <c r="U217" s="300"/>
      <c r="X217" s="300"/>
      <c r="Y217" s="300"/>
      <c r="Z217" s="300"/>
      <c r="AA217" s="300"/>
      <c r="AB217" s="300"/>
      <c r="AC217" s="300"/>
      <c r="AD217" s="300"/>
      <c r="AE217" s="300"/>
      <c r="AF217" s="300"/>
    </row>
  </sheetData>
  <mergeCells count="36">
    <mergeCell ref="C20:E20"/>
    <mergeCell ref="C21:E21"/>
    <mergeCell ref="C22:E22"/>
    <mergeCell ref="B24:J24"/>
    <mergeCell ref="B14:J14"/>
    <mergeCell ref="B15:J15"/>
    <mergeCell ref="B18:E18"/>
    <mergeCell ref="F18:J18"/>
    <mergeCell ref="C19:E19"/>
    <mergeCell ref="B12:J12"/>
    <mergeCell ref="B6:E6"/>
    <mergeCell ref="F6:J6"/>
    <mergeCell ref="C7:E7"/>
    <mergeCell ref="C8:E8"/>
    <mergeCell ref="C9:E9"/>
    <mergeCell ref="C10:E10"/>
    <mergeCell ref="M2:U2"/>
    <mergeCell ref="M3:U3"/>
    <mergeCell ref="M6:P6"/>
    <mergeCell ref="Q6:U6"/>
    <mergeCell ref="B2:J2"/>
    <mergeCell ref="B3:J3"/>
    <mergeCell ref="Y8:AA8"/>
    <mergeCell ref="Y9:AA9"/>
    <mergeCell ref="Y10:AA10"/>
    <mergeCell ref="X12:AF12"/>
    <mergeCell ref="N7:P7"/>
    <mergeCell ref="N8:P8"/>
    <mergeCell ref="N9:P9"/>
    <mergeCell ref="N10:P10"/>
    <mergeCell ref="M12:U12"/>
    <mergeCell ref="X2:AF2"/>
    <mergeCell ref="X3:AF3"/>
    <mergeCell ref="X6:AA6"/>
    <mergeCell ref="AB6:AF6"/>
    <mergeCell ref="Y7:AA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2:K38"/>
  <sheetViews>
    <sheetView topLeftCell="B10" zoomScaleNormal="100" workbookViewId="0">
      <selection activeCell="B14" sqref="B14"/>
    </sheetView>
  </sheetViews>
  <sheetFormatPr baseColWidth="10" defaultColWidth="9.1640625" defaultRowHeight="15" outlineLevelCol="1" x14ac:dyDescent="0.2"/>
  <cols>
    <col min="1" max="1" width="14" style="152" customWidth="1"/>
    <col min="2" max="2" width="89.83203125" style="31" customWidth="1"/>
    <col min="3" max="3" width="12.6640625" style="35" customWidth="1"/>
    <col min="4" max="4" width="15.6640625" style="35" customWidth="1" outlineLevel="1"/>
    <col min="5" max="5" width="15.6640625" style="35" hidden="1" customWidth="1" outlineLevel="1"/>
    <col min="6" max="6" width="21.6640625" style="129" customWidth="1"/>
    <col min="7" max="7" width="29.5" style="44" customWidth="1"/>
    <col min="8" max="8" width="18.33203125" style="129" customWidth="1"/>
    <col min="9" max="9" width="11.33203125" style="129" customWidth="1"/>
    <col min="10" max="16384" width="9.1640625" style="28"/>
  </cols>
  <sheetData>
    <row r="2" spans="1:11" s="35" customFormat="1" ht="32" x14ac:dyDescent="0.2">
      <c r="A2" s="36" t="s">
        <v>37</v>
      </c>
      <c r="B2" s="113" t="s">
        <v>38</v>
      </c>
      <c r="C2" s="113" t="s">
        <v>39</v>
      </c>
      <c r="D2" s="113" t="s">
        <v>40</v>
      </c>
      <c r="E2" s="113"/>
      <c r="F2" s="132" t="s">
        <v>41</v>
      </c>
      <c r="G2" s="113" t="s">
        <v>42</v>
      </c>
      <c r="H2" s="133" t="s">
        <v>43</v>
      </c>
      <c r="I2" s="134" t="s">
        <v>44</v>
      </c>
    </row>
    <row r="3" spans="1:11" s="64" customFormat="1" ht="32.25" customHeight="1" x14ac:dyDescent="0.2">
      <c r="A3" s="135">
        <f>'Encuesta Pre-Subvebción'!A42</f>
        <v>1.2</v>
      </c>
      <c r="B3" s="91" t="str">
        <f>'Encuesta Pre-Subvebción'!B42</f>
        <v>1.      ¿Su organización está constituida o registrada en el país donde trabaja?</v>
      </c>
      <c r="C3" s="136">
        <f>'Encuesta Pre-Subvebción'!C42</f>
        <v>0</v>
      </c>
      <c r="D3" s="137" t="s">
        <v>45</v>
      </c>
      <c r="E3" s="137" t="s">
        <v>74</v>
      </c>
      <c r="F3" s="95" t="e">
        <f>VLOOKUP(C3,VLOOK!$B$30:$C$32,2,FALSE)</f>
        <v>#N/A</v>
      </c>
      <c r="G3" s="138">
        <f>'Encuesta Pre-Subvebción'!D42</f>
        <v>0</v>
      </c>
      <c r="H3" s="155">
        <v>4</v>
      </c>
      <c r="I3" s="52" t="e">
        <f>IF(F3="REFER FOLLOW-UP",H3,F3)</f>
        <v>#N/A</v>
      </c>
      <c r="J3" s="139"/>
      <c r="K3" s="139"/>
    </row>
    <row r="4" spans="1:11" s="64" customFormat="1" ht="112" x14ac:dyDescent="0.2">
      <c r="A4" s="140">
        <f>'Encuesta Pre-Subvebción'!A47</f>
        <v>1.4</v>
      </c>
      <c r="B4" s="98" t="str">
        <f>'Encuesta Pre-Subvebción'!B47</f>
        <v>2.      ¿La organización tiene un Consejo de Administración activo?</v>
      </c>
      <c r="C4" s="141">
        <f>'Encuesta Pre-Subvebción'!C47</f>
        <v>0</v>
      </c>
      <c r="D4" s="142" t="s">
        <v>46</v>
      </c>
      <c r="E4" s="142" t="s">
        <v>75</v>
      </c>
      <c r="F4" s="103" t="e">
        <f>VLOOKUP(C4,VLOOK!$B$12:$C$14,2,FALSE)</f>
        <v>#N/A</v>
      </c>
      <c r="G4" s="143" t="e">
        <f>'Encuesta Pre-Subvebción'!D47</f>
        <v>#N/A</v>
      </c>
      <c r="H4" s="103" t="e">
        <f>F4</f>
        <v>#N/A</v>
      </c>
      <c r="I4" s="50" t="e">
        <f t="shared" ref="I4:I35" si="0">H4</f>
        <v>#N/A</v>
      </c>
      <c r="J4" s="139"/>
      <c r="K4" s="139"/>
    </row>
    <row r="5" spans="1:11" s="64" customFormat="1" ht="32" x14ac:dyDescent="0.2">
      <c r="A5" s="140">
        <f>'Encuesta Pre-Subvebción'!A49</f>
        <v>1</v>
      </c>
      <c r="B5" s="98" t="str">
        <f>'Encuesta Pre-Subvebción'!B49</f>
        <v>3.      ¿Su organización enfrenta o ha enfrentado algún litigio o demanda?</v>
      </c>
      <c r="C5" s="141">
        <f>'Encuesta Pre-Subvebción'!C49</f>
        <v>0</v>
      </c>
      <c r="D5" s="144" t="s">
        <v>47</v>
      </c>
      <c r="E5" s="144" t="s">
        <v>76</v>
      </c>
      <c r="F5" s="103" t="e">
        <f>VLOOKUP(C5,VLOOK!$H$24:$I$26,2,FALSE)</f>
        <v>#N/A</v>
      </c>
      <c r="G5" s="143" t="e">
        <f>'Encuesta Pre-Subvebción'!D49</f>
        <v>#N/A</v>
      </c>
      <c r="H5" s="156"/>
      <c r="I5" s="52" t="e">
        <f>IF(F5="REFER FOLLOW-UP",H5,F5)</f>
        <v>#N/A</v>
      </c>
      <c r="J5" s="139"/>
      <c r="K5" s="139"/>
    </row>
    <row r="6" spans="1:11" s="64" customFormat="1" ht="32" x14ac:dyDescent="0.2">
      <c r="A6" s="140">
        <f>'Encuesta Pre-Subvebción'!A67</f>
        <v>1.4</v>
      </c>
      <c r="B6" s="104" t="str">
        <f>'Encuesta Pre-Subvebción'!B67</f>
        <v xml:space="preserve">6.      ¿Los auditores externos presentan los resultados de la auditoría al Consejo de Administración (o al Comité de Finanzas) de la organización? </v>
      </c>
      <c r="C6" s="141">
        <f>'Encuesta Pre-Subvebción'!C67</f>
        <v>0</v>
      </c>
      <c r="D6" s="144" t="s">
        <v>48</v>
      </c>
      <c r="E6" s="144" t="s">
        <v>77</v>
      </c>
      <c r="F6" s="103" t="e">
        <f>VLOOKUP(C6,VLOOK!$B$4:$C$6,2,FALSE)</f>
        <v>#N/A</v>
      </c>
      <c r="G6" s="143"/>
      <c r="H6" s="103" t="e">
        <f t="shared" ref="H6:H9" si="1">F6</f>
        <v>#N/A</v>
      </c>
      <c r="I6" s="50" t="e">
        <f t="shared" si="0"/>
        <v>#N/A</v>
      </c>
      <c r="J6" s="139"/>
      <c r="K6" s="139"/>
    </row>
    <row r="7" spans="1:11" s="64" customFormat="1" ht="64" x14ac:dyDescent="0.2">
      <c r="A7" s="145">
        <f>'Encuesta Pre-Subvebción'!A83</f>
        <v>1.5</v>
      </c>
      <c r="B7" s="98" t="str">
        <f>'Encuesta Pre-Subvebción'!B83</f>
        <v xml:space="preserve">¿El personal clave tiene conocimiento de los reglamentos y requisitos de USAID (O del Departamente de Estado, según corresponda) con relación contratos, implementación de subvenciones y administración financiera?  </v>
      </c>
      <c r="C7" s="141">
        <f>'Encuesta Pre-Subvebción'!C83</f>
        <v>0</v>
      </c>
      <c r="D7" s="144" t="s">
        <v>49</v>
      </c>
      <c r="E7" s="144" t="s">
        <v>78</v>
      </c>
      <c r="F7" s="103" t="e">
        <f>VLOOKUP(C7,VLOOK!$H$30:$I$32,2,FALSE)</f>
        <v>#N/A</v>
      </c>
      <c r="G7" s="143" t="e">
        <f>'Encuesta Pre-Subvebción'!D83</f>
        <v>#N/A</v>
      </c>
      <c r="H7" s="156"/>
      <c r="I7" s="52">
        <v>2</v>
      </c>
      <c r="J7" s="139" t="s">
        <v>50</v>
      </c>
      <c r="K7" s="139"/>
    </row>
    <row r="8" spans="1:11" s="64" customFormat="1" ht="9" customHeight="1" x14ac:dyDescent="0.2">
      <c r="A8" s="140"/>
      <c r="B8" s="98"/>
      <c r="C8" s="141"/>
      <c r="D8" s="142"/>
      <c r="E8" s="142"/>
      <c r="F8" s="103"/>
      <c r="G8" s="143"/>
      <c r="H8" s="103"/>
      <c r="I8" s="50"/>
      <c r="J8" s="139"/>
      <c r="K8" s="139"/>
    </row>
    <row r="9" spans="1:11" s="64" customFormat="1" ht="32" x14ac:dyDescent="0.2">
      <c r="A9" s="140">
        <f>'Encuesta Pre-Subvebción'!A86</f>
        <v>1.5</v>
      </c>
      <c r="B9" s="98" t="str">
        <f>'Encuesta Pre-Subvebción'!B86</f>
        <v xml:space="preserve">¿El personal clave es capacitado de manera regular en cuanto a los reglamentos y requisitos correspondientes de USAID (o USDOS según corresponda)? </v>
      </c>
      <c r="C9" s="141">
        <f>+'Encuesta Pre-Subvebción'!C86</f>
        <v>0</v>
      </c>
      <c r="D9" s="142" t="s">
        <v>51</v>
      </c>
      <c r="E9" s="142" t="s">
        <v>79</v>
      </c>
      <c r="F9" s="103" t="e">
        <f>VLOOKUP(C9,VLOOK!$B$12:$C$14,2,FALSE)</f>
        <v>#N/A</v>
      </c>
      <c r="G9" s="143"/>
      <c r="H9" s="103" t="e">
        <f t="shared" si="1"/>
        <v>#N/A</v>
      </c>
      <c r="I9" s="50" t="e">
        <f t="shared" si="0"/>
        <v>#N/A</v>
      </c>
      <c r="J9" s="139"/>
      <c r="K9" s="139"/>
    </row>
    <row r="10" spans="1:11" s="64" customFormat="1" ht="48" x14ac:dyDescent="0.2">
      <c r="A10" s="140">
        <f>'Encuesta Pre-Subvebción'!A88</f>
        <v>1.5</v>
      </c>
      <c r="B10" s="98" t="str">
        <f>'Encuesta Pre-Subvebción'!B88</f>
        <v xml:space="preserve">Si la organización proporciona Subvenciones o contratos a otras organizaciones ¿se han tomado medidas para garantizar que los beneficiarios/contratistas entiendan y respeten los reglamentos del Gobierno de los Estados Unidos/donante? </v>
      </c>
      <c r="C10" s="141">
        <f>'Encuesta Pre-Subvebción'!C88</f>
        <v>0</v>
      </c>
      <c r="D10" s="144" t="s">
        <v>52</v>
      </c>
      <c r="E10" s="144" t="s">
        <v>80</v>
      </c>
      <c r="F10" s="103" t="e">
        <f>VLOOKUP(C10,VLOOK!$B$12:$C$14,2,FALSE)</f>
        <v>#N/A</v>
      </c>
      <c r="G10" s="143"/>
      <c r="H10" s="103" t="e">
        <f>'1. Estructura Legal'!$F10</f>
        <v>#N/A</v>
      </c>
      <c r="I10" s="50" t="e">
        <f t="shared" si="0"/>
        <v>#N/A</v>
      </c>
      <c r="J10" s="139"/>
      <c r="K10" s="139"/>
    </row>
    <row r="11" spans="1:11" s="64" customFormat="1" ht="10.5" customHeight="1" x14ac:dyDescent="0.2">
      <c r="A11" s="140"/>
      <c r="B11" s="98"/>
      <c r="C11" s="141"/>
      <c r="D11" s="144"/>
      <c r="E11" s="144"/>
      <c r="F11" s="103"/>
      <c r="G11" s="143"/>
      <c r="H11" s="103"/>
      <c r="I11" s="50"/>
      <c r="J11" s="139"/>
      <c r="K11" s="139"/>
    </row>
    <row r="12" spans="1:11" s="64" customFormat="1" ht="96" x14ac:dyDescent="0.2">
      <c r="A12" s="140">
        <f>'Encuesta Pre-Subvebción'!A91</f>
        <v>0</v>
      </c>
      <c r="B12" s="98" t="str">
        <f>'Encuesta Pre-Subvebción'!B91</f>
        <v>¿Durante los últimos cinco años la organización o cualquiera de sus directivos ha sido condenado o le fue dictada sentencia civil por la comisión del delito de fraude u otro delito penal con la intención de obtener, intentar obtener o hacer una transacción pública o contrato público; delito de malversación, robo, fraude, soborno, falsificación o destrucción de registros, hacer declaraciones falsas, evasión fiscal, recibir propiedad robada, presentar denuncias falsas u obstrucción de la justicia; o cometer algún otro delito que indicara falta de integridad u honestidad empresarial que afecte directa y gravemente su responsabilidad actual?</v>
      </c>
      <c r="C12" s="141">
        <f>'Encuesta Pre-Subvebción'!C91</f>
        <v>0</v>
      </c>
      <c r="D12" s="144" t="s">
        <v>53</v>
      </c>
      <c r="E12" s="144" t="s">
        <v>81</v>
      </c>
      <c r="F12" s="103" t="e">
        <f>VLOOKUP(C12,VLOOK!$H$24:$I$26,2,FALSE)</f>
        <v>#N/A</v>
      </c>
      <c r="G12" s="143" t="e">
        <f>'Encuesta Pre-Subvebción'!D91</f>
        <v>#N/A</v>
      </c>
      <c r="H12" s="156"/>
      <c r="I12" s="52" t="e">
        <f>IF(F12="REFER FOLLOW-UP",H12,F12)</f>
        <v>#N/A</v>
      </c>
      <c r="J12" s="139"/>
      <c r="K12" s="139"/>
    </row>
    <row r="13" spans="1:11" s="64" customFormat="1" ht="32" x14ac:dyDescent="0.2">
      <c r="A13" s="140">
        <f>'Encuesta Pre-Subvebción'!A93</f>
        <v>1.5</v>
      </c>
      <c r="B13" s="98" t="str">
        <f>'Encuesta Pre-Subvebción'!B93</f>
        <v>¿La organización o alguno de sus directivos está actualmente procesado o de otro modo inculpado penal o civilmente por alguna entidad de gobierno por la comisión de algunos de los delitos antes mencionados?</v>
      </c>
      <c r="C13" s="141">
        <f>'Encuesta Pre-Subvebción'!C93</f>
        <v>0</v>
      </c>
      <c r="D13" s="144" t="s">
        <v>54</v>
      </c>
      <c r="E13" s="144" t="s">
        <v>82</v>
      </c>
      <c r="F13" s="103" t="e">
        <f>VLOOKUP(C13,VLOOK!$H$24:$I$26,2,FALSE)</f>
        <v>#N/A</v>
      </c>
      <c r="G13" s="143" t="e">
        <f>'Encuesta Pre-Subvebción'!D93</f>
        <v>#N/A</v>
      </c>
      <c r="H13" s="156"/>
      <c r="I13" s="52" t="e">
        <f>IF(F13="REFER FOLLOW-UP",H13,F13)</f>
        <v>#N/A</v>
      </c>
      <c r="J13" s="139"/>
      <c r="K13" s="139"/>
    </row>
    <row r="14" spans="1:11" s="64" customFormat="1" ht="160" x14ac:dyDescent="0.2">
      <c r="A14" s="140">
        <f>'Encuesta Pre-Subvebción'!A100</f>
        <v>1.3</v>
      </c>
      <c r="B14" s="98" t="str">
        <f>'Encuesta Pre-Subvebción'!B100</f>
        <v>1.      ¿La administración tiene una lista completa de todo el personal contratado?</v>
      </c>
      <c r="C14" s="141">
        <f>'Encuesta Pre-Subvebción'!C100</f>
        <v>0</v>
      </c>
      <c r="D14" s="144" t="s">
        <v>55</v>
      </c>
      <c r="E14" s="144" t="s">
        <v>83</v>
      </c>
      <c r="F14" s="103" t="e">
        <f>VLOOKUP(C14,VLOOK!$B$30:$C$32,2,FALSE)</f>
        <v>#N/A</v>
      </c>
      <c r="G14" s="143" t="e">
        <f>'Encuesta Pre-Subvebción'!D100</f>
        <v>#N/A</v>
      </c>
      <c r="H14" s="156">
        <v>4</v>
      </c>
      <c r="I14" s="52" t="e">
        <f>IF(F14="REFER FOLLOW-UP",H14,F14)</f>
        <v>#N/A</v>
      </c>
      <c r="J14" s="139"/>
      <c r="K14" s="139"/>
    </row>
    <row r="15" spans="1:11" s="64" customFormat="1" ht="16" x14ac:dyDescent="0.2">
      <c r="A15" s="140">
        <f>'Encuesta Pre-Subvebción'!A102</f>
        <v>1.3</v>
      </c>
      <c r="B15" s="98" t="str">
        <f>'Encuesta Pre-Subvebción'!B102</f>
        <v>2.      ¿Cuántos empleados están trabajando en la organización?</v>
      </c>
      <c r="C15" s="141"/>
      <c r="D15" s="142"/>
      <c r="E15" s="142"/>
      <c r="F15" s="103"/>
      <c r="G15" s="143"/>
      <c r="H15" s="103"/>
      <c r="I15" s="50"/>
      <c r="J15" s="139"/>
      <c r="K15" s="139"/>
    </row>
    <row r="16" spans="1:11" s="64" customFormat="1" ht="16" x14ac:dyDescent="0.2">
      <c r="A16" s="140">
        <f>'Encuesta Pre-Subvebción'!A103</f>
        <v>0</v>
      </c>
      <c r="B16" s="98" t="str">
        <f>'Encuesta Pre-Subvebción'!B103</f>
        <v xml:space="preserve">Tiempo completo: </v>
      </c>
      <c r="C16" s="141"/>
      <c r="D16" s="142"/>
      <c r="E16" s="142"/>
      <c r="F16" s="103"/>
      <c r="G16" s="143"/>
      <c r="H16" s="103"/>
      <c r="I16" s="50"/>
      <c r="J16" s="139"/>
      <c r="K16" s="139"/>
    </row>
    <row r="17" spans="1:11" s="64" customFormat="1" ht="16" x14ac:dyDescent="0.2">
      <c r="A17" s="140">
        <f>'Encuesta Pre-Subvebción'!A104</f>
        <v>0</v>
      </c>
      <c r="B17" s="98" t="str">
        <f>'Encuesta Pre-Subvebción'!B104</f>
        <v xml:space="preserve"> Medio tiempo:</v>
      </c>
      <c r="C17" s="141"/>
      <c r="D17" s="142"/>
      <c r="E17" s="142"/>
      <c r="F17" s="103"/>
      <c r="G17" s="143"/>
      <c r="H17" s="103"/>
      <c r="I17" s="50"/>
      <c r="J17" s="139"/>
      <c r="K17" s="139"/>
    </row>
    <row r="18" spans="1:11" s="64" customFormat="1" ht="16" x14ac:dyDescent="0.2">
      <c r="A18" s="140">
        <f>'Encuesta Pre-Subvebción'!A105</f>
        <v>0</v>
      </c>
      <c r="B18" s="98" t="str">
        <f>'Encuesta Pre-Subvebción'!B105</f>
        <v xml:space="preserve">  Voluntarios y/o de servicio social: </v>
      </c>
      <c r="C18" s="141"/>
      <c r="D18" s="142"/>
      <c r="E18" s="142"/>
      <c r="F18" s="103"/>
      <c r="G18" s="143"/>
      <c r="H18" s="103"/>
      <c r="I18" s="50"/>
      <c r="J18" s="139"/>
      <c r="K18" s="139"/>
    </row>
    <row r="19" spans="1:11" s="64" customFormat="1" ht="16" x14ac:dyDescent="0.2">
      <c r="A19" s="140">
        <f>'Encuesta Pre-Subvebción'!A186</f>
        <v>1.5</v>
      </c>
      <c r="B19" s="98" t="str">
        <f>'Encuesta Pre-Subvebción'!B186</f>
        <v>5.            ¿Alguien firma cheques en blanco?</v>
      </c>
      <c r="C19" s="141">
        <f>'Encuesta Pre-Subvebción'!C186</f>
        <v>0</v>
      </c>
      <c r="D19" s="144" t="s">
        <v>56</v>
      </c>
      <c r="E19" s="144" t="s">
        <v>84</v>
      </c>
      <c r="F19" s="52">
        <f>IF(C19="REFER FOLLOW-UP",E19,4)</f>
        <v>4</v>
      </c>
      <c r="G19" s="143" t="e">
        <f>'Encuesta Pre-Subvebción'!D186</f>
        <v>#N/A</v>
      </c>
      <c r="H19" s="103">
        <f t="shared" ref="H19:H21" si="2">F19</f>
        <v>4</v>
      </c>
      <c r="I19" s="50">
        <f t="shared" si="0"/>
        <v>4</v>
      </c>
      <c r="J19" s="139"/>
      <c r="K19" s="139"/>
    </row>
    <row r="20" spans="1:11" s="64" customFormat="1" ht="16" x14ac:dyDescent="0.2">
      <c r="A20" s="140">
        <f>'Encuesta Pre-Subvebción'!A193</f>
        <v>1.5</v>
      </c>
      <c r="B20" s="98" t="str">
        <f>'Encuesta Pre-Subvebción'!B193</f>
        <v xml:space="preserve">8.            ¿Se anulan los cheques claramente marcados como “Nulos”? </v>
      </c>
      <c r="C20" s="141">
        <f>'Encuesta Pre-Subvebción'!C193</f>
        <v>0</v>
      </c>
      <c r="D20" s="142" t="s">
        <v>57</v>
      </c>
      <c r="E20" s="142" t="s">
        <v>85</v>
      </c>
      <c r="F20" s="103" t="e">
        <f>VLOOKUP(C20,VLOOK!$B$12:$C$14,2,FALSE)</f>
        <v>#N/A</v>
      </c>
      <c r="G20" s="143" t="e">
        <f>'Encuesta Pre-Subvebción'!D193</f>
        <v>#N/A</v>
      </c>
      <c r="H20" s="103" t="e">
        <f t="shared" si="2"/>
        <v>#N/A</v>
      </c>
      <c r="I20" s="50" t="e">
        <f t="shared" si="0"/>
        <v>#N/A</v>
      </c>
      <c r="J20" s="139"/>
      <c r="K20" s="139"/>
    </row>
    <row r="21" spans="1:11" s="64" customFormat="1" ht="16" x14ac:dyDescent="0.2">
      <c r="A21" s="140">
        <f>'Encuesta Pre-Subvebción'!A233</f>
        <v>1.5</v>
      </c>
      <c r="B21" s="98" t="str">
        <f>'Encuesta Pre-Subvebción'!B233</f>
        <v xml:space="preserve">1.            ¿Cuenta con un registro de activo fijo con una lista de todos los activos actualmente existentes? </v>
      </c>
      <c r="C21" s="141">
        <f>'Encuesta Pre-Subvebción'!C233</f>
        <v>0</v>
      </c>
      <c r="D21" s="142" t="s">
        <v>58</v>
      </c>
      <c r="E21" s="142" t="s">
        <v>86</v>
      </c>
      <c r="F21" s="103" t="e">
        <f>VLOOKUP(C21,VLOOK!$B$12:$C$14,2,FALSE)</f>
        <v>#N/A</v>
      </c>
      <c r="G21" s="143"/>
      <c r="H21" s="103" t="e">
        <f t="shared" si="2"/>
        <v>#N/A</v>
      </c>
      <c r="I21" s="50" t="e">
        <f t="shared" si="0"/>
        <v>#N/A</v>
      </c>
      <c r="J21" s="139"/>
      <c r="K21" s="139"/>
    </row>
    <row r="22" spans="1:11" s="64" customFormat="1" ht="32" x14ac:dyDescent="0.2">
      <c r="A22" s="140">
        <f>'Encuesta Pre-Subvebción'!A235</f>
        <v>1.5</v>
      </c>
      <c r="B22" s="98" t="str">
        <f>'Encuesta Pre-Subvebción'!B235</f>
        <v>2.            ¿La organización realiza periódicamente un inventario físico de los activos y lo compara con la lista de activos fijos?</v>
      </c>
      <c r="C22" s="141">
        <f>'Encuesta Pre-Subvebción'!C235</f>
        <v>0</v>
      </c>
      <c r="D22" s="142" t="s">
        <v>59</v>
      </c>
      <c r="E22" s="142" t="s">
        <v>87</v>
      </c>
      <c r="F22" s="103" t="e">
        <f>VLOOKUP(C22,VLOOK!$B$35:$C$37,2,FALSE)</f>
        <v>#N/A</v>
      </c>
      <c r="G22" s="143" t="e">
        <f>'Encuesta Pre-Subvebción'!D235</f>
        <v>#N/A</v>
      </c>
      <c r="H22" s="156">
        <v>4</v>
      </c>
      <c r="I22" s="52" t="e">
        <f>IF(F22="REFER FOLLOW-UP",H22,F22)</f>
        <v>#N/A</v>
      </c>
      <c r="J22" s="139"/>
      <c r="K22" s="139"/>
    </row>
    <row r="23" spans="1:11" s="64" customFormat="1" ht="32" x14ac:dyDescent="0.2">
      <c r="A23" s="140">
        <f>'Encuesta Pre-Subvebción'!A237</f>
        <v>1.5</v>
      </c>
      <c r="B23" s="98" t="str">
        <f>'Encuesta Pre-Subvebción'!B237</f>
        <v>3.            ¿El registro incluye información necesaria respecto a cada activo (el número de identificación, costo, fecha de compra, condición, número de serie, fuente de financiamiento)?</v>
      </c>
      <c r="C23" s="141">
        <f>'Encuesta Pre-Subvebción'!C237</f>
        <v>0</v>
      </c>
      <c r="D23" s="142" t="s">
        <v>60</v>
      </c>
      <c r="E23" s="142"/>
      <c r="F23" s="103" t="e">
        <f>VLOOKUP(C23,VLOOK!$B$12:$C$14,2,FALSE)</f>
        <v>#N/A</v>
      </c>
      <c r="G23" s="143"/>
      <c r="H23" s="103" t="e">
        <f t="shared" ref="H23" si="3">F23</f>
        <v>#N/A</v>
      </c>
      <c r="I23" s="50" t="e">
        <f t="shared" si="0"/>
        <v>#N/A</v>
      </c>
      <c r="J23" s="139"/>
      <c r="K23" s="139"/>
    </row>
    <row r="24" spans="1:11" s="64" customFormat="1" ht="16" x14ac:dyDescent="0.2">
      <c r="A24" s="140">
        <f>'Encuesta Pre-Subvebción'!A239</f>
        <v>1.5</v>
      </c>
      <c r="B24" s="98" t="str">
        <f>'Encuesta Pre-Subvebción'!B239</f>
        <v xml:space="preserve">4.            ¿El registro se actualiza de manera regular para incluir en su totalidad las compras o uso de los activos?  </v>
      </c>
      <c r="C24" s="141">
        <f>'Encuesta Pre-Subvebción'!C239</f>
        <v>0</v>
      </c>
      <c r="D24" s="142" t="s">
        <v>61</v>
      </c>
      <c r="E24" s="142" t="s">
        <v>88</v>
      </c>
      <c r="F24" s="103" t="e">
        <f>VLOOKUP(C24,VLOOK!$B$12:$C$14,2,FALSE)</f>
        <v>#N/A</v>
      </c>
      <c r="G24" s="143"/>
      <c r="H24" s="156"/>
      <c r="I24" s="52" t="e">
        <f>IF(F24="REFER FOLLOW-UP",H24,F24)</f>
        <v>#N/A</v>
      </c>
      <c r="J24" s="139"/>
      <c r="K24" s="139"/>
    </row>
    <row r="25" spans="1:11" s="64" customFormat="1" ht="16" x14ac:dyDescent="0.2">
      <c r="A25" s="140">
        <f>'Encuesta Pre-Subvebción'!A241</f>
        <v>1.5</v>
      </c>
      <c r="B25" s="98" t="str">
        <f>'Encuesta Pre-Subvebción'!B241</f>
        <v>5.            ¿Una persona autorizada aprueba las compras y usos de todos los activos?</v>
      </c>
      <c r="C25" s="141">
        <f>'Encuesta Pre-Subvebción'!C241</f>
        <v>0</v>
      </c>
      <c r="D25" s="142" t="s">
        <v>62</v>
      </c>
      <c r="E25" s="142" t="s">
        <v>89</v>
      </c>
      <c r="F25" s="103" t="e">
        <f>VLOOKUP(C25,VLOOK!$B$12:$C$14,2,FALSE)</f>
        <v>#N/A</v>
      </c>
      <c r="G25" s="143"/>
      <c r="H25" s="103" t="e">
        <f t="shared" ref="H25:H32" si="4">F25</f>
        <v>#N/A</v>
      </c>
      <c r="I25" s="50" t="e">
        <f t="shared" si="0"/>
        <v>#N/A</v>
      </c>
      <c r="J25" s="139"/>
      <c r="K25" s="139"/>
    </row>
    <row r="26" spans="1:11" s="64" customFormat="1" ht="16" x14ac:dyDescent="0.2">
      <c r="A26" s="140">
        <f>'Encuesta Pre-Subvebción'!A243</f>
        <v>1.5</v>
      </c>
      <c r="B26" s="98" t="str">
        <f>'Encuesta Pre-Subvebción'!B243</f>
        <v>6.            ¿Los activos se protegen debidamente y están cubiertos por el seguro correspondiente?</v>
      </c>
      <c r="C26" s="141">
        <f>'Encuesta Pre-Subvebción'!C243</f>
        <v>0</v>
      </c>
      <c r="D26" s="142" t="s">
        <v>63</v>
      </c>
      <c r="E26" s="142" t="s">
        <v>90</v>
      </c>
      <c r="F26" s="103" t="e">
        <f>VLOOKUP(C26,VLOOK!$B$12:$C$14,2,FALSE)</f>
        <v>#N/A</v>
      </c>
      <c r="G26" s="143"/>
      <c r="H26" s="103" t="e">
        <f t="shared" si="4"/>
        <v>#N/A</v>
      </c>
      <c r="I26" s="50" t="e">
        <f t="shared" si="0"/>
        <v>#N/A</v>
      </c>
      <c r="J26" s="139"/>
      <c r="K26" s="139"/>
    </row>
    <row r="27" spans="1:11" s="64" customFormat="1" ht="16" x14ac:dyDescent="0.2">
      <c r="A27" s="140">
        <f>'Encuesta Pre-Subvebción'!A245</f>
        <v>1.5</v>
      </c>
      <c r="B27" s="98" t="str">
        <f>'Encuesta Pre-Subvebción'!B245</f>
        <v xml:space="preserve">7.            ¿Se hace un recuento físico de activos cuando menos cada año? </v>
      </c>
      <c r="C27" s="141">
        <f>'Encuesta Pre-Subvebción'!C245</f>
        <v>0</v>
      </c>
      <c r="D27" s="142" t="s">
        <v>64</v>
      </c>
      <c r="E27" s="142" t="s">
        <v>91</v>
      </c>
      <c r="F27" s="103" t="e">
        <f>VLOOKUP(C27,VLOOK!$B$12:$C$14,2,FALSE)</f>
        <v>#N/A</v>
      </c>
      <c r="G27" s="143"/>
      <c r="H27" s="103" t="e">
        <f t="shared" si="4"/>
        <v>#N/A</v>
      </c>
      <c r="I27" s="50" t="e">
        <f t="shared" si="0"/>
        <v>#N/A</v>
      </c>
      <c r="J27" s="139"/>
      <c r="K27" s="139"/>
    </row>
    <row r="28" spans="1:11" s="64" customFormat="1" ht="16" x14ac:dyDescent="0.2">
      <c r="A28" s="140">
        <f>'Encuesta Pre-Subvebción'!A247</f>
        <v>1.5</v>
      </c>
      <c r="B28" s="98" t="str">
        <f>'Encuesta Pre-Subvebción'!B247</f>
        <v>8.            ¿El equipo se rotula o etiqueta o de otra forma se le asigna un número de identificación única?</v>
      </c>
      <c r="C28" s="141">
        <f>'Encuesta Pre-Subvebción'!C247</f>
        <v>0</v>
      </c>
      <c r="D28" s="142" t="s">
        <v>65</v>
      </c>
      <c r="E28" s="142" t="s">
        <v>92</v>
      </c>
      <c r="F28" s="103" t="e">
        <f>VLOOKUP(C28,VLOOK!$B$12:$C$14,2,FALSE)</f>
        <v>#N/A</v>
      </c>
      <c r="G28" s="143"/>
      <c r="H28" s="103" t="e">
        <f t="shared" si="4"/>
        <v>#N/A</v>
      </c>
      <c r="I28" s="50" t="e">
        <f t="shared" si="0"/>
        <v>#N/A</v>
      </c>
      <c r="J28" s="139"/>
      <c r="K28" s="139"/>
    </row>
    <row r="29" spans="1:11" s="64" customFormat="1" ht="16" x14ac:dyDescent="0.2">
      <c r="A29" s="140">
        <f>'Encuesta Pre-Subvebción'!A315</f>
        <v>1.5</v>
      </c>
      <c r="B29" s="98" t="str">
        <f>'Encuesta Pre-Subvebción'!B315</f>
        <v>1.            ¿Se utilizan libros de bitácora del vehículo para registrar todos sus movimientos?</v>
      </c>
      <c r="C29" s="141">
        <f>'Encuesta Pre-Subvebción'!C315</f>
        <v>0</v>
      </c>
      <c r="D29" s="142" t="s">
        <v>66</v>
      </c>
      <c r="E29" s="142" t="s">
        <v>93</v>
      </c>
      <c r="F29" s="103" t="e">
        <f>VLOOKUP(C29,VLOOK!$B$12:$C$14,2,FALSE)</f>
        <v>#N/A</v>
      </c>
      <c r="G29" s="143"/>
      <c r="H29" s="103" t="e">
        <f t="shared" si="4"/>
        <v>#N/A</v>
      </c>
      <c r="I29" s="50" t="e">
        <f t="shared" si="0"/>
        <v>#N/A</v>
      </c>
      <c r="J29" s="139"/>
      <c r="K29" s="139"/>
    </row>
    <row r="30" spans="1:11" s="64" customFormat="1" ht="16" x14ac:dyDescent="0.2">
      <c r="A30" s="140">
        <f>'Encuesta Pre-Subvebción'!A317</f>
        <v>1.5</v>
      </c>
      <c r="B30" s="98" t="str">
        <f>'Encuesta Pre-Subvebción'!B317</f>
        <v xml:space="preserve">2.            ¿Los libros de bitácora se revisan y aprueba de manera periódica? </v>
      </c>
      <c r="C30" s="141">
        <f>'Encuesta Pre-Subvebción'!C317</f>
        <v>0</v>
      </c>
      <c r="D30" s="142" t="s">
        <v>67</v>
      </c>
      <c r="E30" s="142" t="s">
        <v>94</v>
      </c>
      <c r="F30" s="103" t="e">
        <f>VLOOKUP(C30,VLOOK!$B$12:$C$14,2,FALSE)</f>
        <v>#N/A</v>
      </c>
      <c r="G30" s="143"/>
      <c r="H30" s="156"/>
      <c r="I30" s="52" t="e">
        <f>IF(F30="REFER FOLLOW-UP",H30,F30)</f>
        <v>#N/A</v>
      </c>
      <c r="J30" s="139"/>
      <c r="K30" s="139"/>
    </row>
    <row r="31" spans="1:11" s="64" customFormat="1" ht="16" x14ac:dyDescent="0.2">
      <c r="A31" s="140">
        <f>'Encuesta Pre-Subvebción'!A319</f>
        <v>1.5</v>
      </c>
      <c r="B31" s="98" t="str">
        <f>'Encuesta Pre-Subvebción'!B319</f>
        <v>3.            ¿Existe una política respecto al mantenimiento razonable periódico?</v>
      </c>
      <c r="C31" s="141">
        <f>'Encuesta Pre-Subvebción'!C319</f>
        <v>0</v>
      </c>
      <c r="D31" s="142" t="s">
        <v>68</v>
      </c>
      <c r="E31" s="142" t="s">
        <v>95</v>
      </c>
      <c r="F31" s="103" t="e">
        <f>VLOOKUP(C31,VLOOK!$B$12:$C$14,2,FALSE)</f>
        <v>#N/A</v>
      </c>
      <c r="G31" s="143"/>
      <c r="H31" s="103" t="e">
        <f t="shared" si="4"/>
        <v>#N/A</v>
      </c>
      <c r="I31" s="50" t="e">
        <f t="shared" si="0"/>
        <v>#N/A</v>
      </c>
      <c r="J31" s="139"/>
      <c r="K31" s="139"/>
    </row>
    <row r="32" spans="1:11" s="64" customFormat="1" ht="16" x14ac:dyDescent="0.2">
      <c r="A32" s="140">
        <f>'Encuesta Pre-Subvebción'!A321</f>
        <v>1.5</v>
      </c>
      <c r="B32" s="98" t="str">
        <f>'Encuesta Pre-Subvebción'!B321</f>
        <v>4.            ¿Los vehículos están asegurados contra pérdida por accidente o robo?</v>
      </c>
      <c r="C32" s="141">
        <f>'Encuesta Pre-Subvebción'!C321</f>
        <v>0</v>
      </c>
      <c r="D32" s="142" t="s">
        <v>69</v>
      </c>
      <c r="E32" s="142" t="s">
        <v>96</v>
      </c>
      <c r="F32" s="103" t="e">
        <f>VLOOKUP(C32,VLOOK!$B$12:$C$14,2,FALSE)</f>
        <v>#N/A</v>
      </c>
      <c r="G32" s="143"/>
      <c r="H32" s="103" t="e">
        <f t="shared" si="4"/>
        <v>#N/A</v>
      </c>
      <c r="I32" s="50" t="e">
        <f t="shared" si="0"/>
        <v>#N/A</v>
      </c>
      <c r="J32" s="139"/>
      <c r="K32" s="139"/>
    </row>
    <row r="33" spans="1:11" s="64" customFormat="1" ht="44.25" customHeight="1" x14ac:dyDescent="0.2">
      <c r="A33" s="140">
        <f>'Encuesta Pre-Subvebción'!A323</f>
        <v>1.5</v>
      </c>
      <c r="B33" s="98" t="str">
        <f>'Encuesta Pre-Subvebción'!B323</f>
        <v xml:space="preserve">5.            ¿Existe una política escrita respecto al uso personal de los vehículos?  </v>
      </c>
      <c r="C33" s="141">
        <f>'Encuesta Pre-Subvebción'!C323</f>
        <v>0</v>
      </c>
      <c r="D33" s="142" t="s">
        <v>70</v>
      </c>
      <c r="E33" s="142" t="s">
        <v>97</v>
      </c>
      <c r="F33" s="103" t="e">
        <f>VLOOKUP(C33,VLOOK!$B$35:$C$37,2,FALSE)</f>
        <v>#N/A</v>
      </c>
      <c r="G33" s="143" t="e">
        <f>'Encuesta Pre-Subvebción'!D323</f>
        <v>#N/A</v>
      </c>
      <c r="H33" s="156">
        <v>2</v>
      </c>
      <c r="I33" s="52" t="e">
        <f>IF(F33="REFER FOLLOW-UP",H33,F33)</f>
        <v>#N/A</v>
      </c>
      <c r="J33" s="139"/>
      <c r="K33" s="139"/>
    </row>
    <row r="34" spans="1:11" s="64" customFormat="1" ht="16" x14ac:dyDescent="0.2">
      <c r="A34" s="140">
        <f>'Encuesta Pre-Subvebción'!A330</f>
        <v>1.2</v>
      </c>
      <c r="B34" s="98" t="str">
        <f>'Encuesta Pre-Subvebción'!B330</f>
        <v>1.            ¿La situación legal de la organización permite alguna exención fiscal o arancelaria? Es donataria autorizada?</v>
      </c>
      <c r="C34" s="141">
        <f>'Encuesta Pre-Subvebción'!C330</f>
        <v>0</v>
      </c>
      <c r="D34" s="142"/>
      <c r="E34" s="142"/>
      <c r="F34" s="103"/>
      <c r="G34" s="143" t="e">
        <f>'Encuesta Pre-Subvebción'!D330</f>
        <v>#N/A</v>
      </c>
      <c r="H34" s="156">
        <v>2</v>
      </c>
      <c r="I34" s="50">
        <f t="shared" si="0"/>
        <v>2</v>
      </c>
      <c r="J34" s="139"/>
      <c r="K34" s="139"/>
    </row>
    <row r="35" spans="1:11" s="64" customFormat="1" ht="32" x14ac:dyDescent="0.2">
      <c r="A35" s="146">
        <f>'Encuesta Pre-Subvebción'!A332</f>
        <v>1.2</v>
      </c>
      <c r="B35" s="105" t="str">
        <f>'Encuesta Pre-Subvebción'!B332</f>
        <v>2.            ¿La organización cuenta con los documentos/aprobaciones necesarias para aprovechar las exenciones descritas?</v>
      </c>
      <c r="C35" s="147">
        <f>'Encuesta Pre-Subvebción'!C332</f>
        <v>0</v>
      </c>
      <c r="D35" s="148" t="s">
        <v>71</v>
      </c>
      <c r="E35" s="149" t="s">
        <v>98</v>
      </c>
      <c r="F35" s="150" t="e">
        <f>VLOOKUP(C35,VLOOK!$B$12:$C$14,2,FALSE)</f>
        <v>#N/A</v>
      </c>
      <c r="G35" s="151"/>
      <c r="H35" s="108" t="e">
        <f t="shared" ref="H35" si="5">F35</f>
        <v>#N/A</v>
      </c>
      <c r="I35" s="150" t="e">
        <f t="shared" si="0"/>
        <v>#N/A</v>
      </c>
      <c r="J35" s="139"/>
      <c r="K35" s="139"/>
    </row>
    <row r="37" spans="1:11" x14ac:dyDescent="0.2">
      <c r="G37" s="28"/>
      <c r="H37" s="153" t="s">
        <v>72</v>
      </c>
      <c r="I37" s="154" t="e">
        <f>SUM(I3:I35)</f>
        <v>#N/A</v>
      </c>
    </row>
    <row r="38" spans="1:11" x14ac:dyDescent="0.2">
      <c r="G38" s="28"/>
      <c r="H38" s="153" t="s">
        <v>73</v>
      </c>
      <c r="I38" s="154" t="e">
        <f>I37/27</f>
        <v>#N/A</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2:J53"/>
  <sheetViews>
    <sheetView topLeftCell="A16" zoomScale="80" zoomScaleNormal="80" workbookViewId="0">
      <selection activeCell="B37" sqref="B37"/>
    </sheetView>
  </sheetViews>
  <sheetFormatPr baseColWidth="10" defaultColWidth="9.1640625" defaultRowHeight="15" x14ac:dyDescent="0.2"/>
  <cols>
    <col min="1" max="1" width="9.1640625" style="28"/>
    <col min="2" max="2" width="89.83203125" style="31" customWidth="1"/>
    <col min="3" max="3" width="14.1640625" style="44" customWidth="1"/>
    <col min="4" max="4" width="17.5" style="35" customWidth="1"/>
    <col min="5" max="5" width="17.5" style="85" hidden="1" customWidth="1"/>
    <col min="6" max="6" width="26.33203125" style="28" customWidth="1"/>
    <col min="7" max="7" width="44.5" style="28" customWidth="1"/>
    <col min="8" max="8" width="13" style="35" customWidth="1"/>
    <col min="9" max="9" width="13.6640625" style="129" customWidth="1"/>
    <col min="10" max="16384" width="9.1640625" style="28"/>
  </cols>
  <sheetData>
    <row r="2" spans="1:9" s="44" customFormat="1" ht="32" x14ac:dyDescent="0.2">
      <c r="A2" s="22" t="s">
        <v>99</v>
      </c>
      <c r="B2" s="113" t="s">
        <v>100</v>
      </c>
      <c r="C2" s="24" t="s">
        <v>101</v>
      </c>
      <c r="D2" s="89" t="s">
        <v>102</v>
      </c>
      <c r="E2" s="67"/>
      <c r="F2" s="114" t="s">
        <v>103</v>
      </c>
      <c r="G2" s="24" t="s">
        <v>104</v>
      </c>
      <c r="H2" s="25" t="s">
        <v>105</v>
      </c>
      <c r="I2" s="69" t="s">
        <v>106</v>
      </c>
    </row>
    <row r="3" spans="1:9" ht="32" x14ac:dyDescent="0.2">
      <c r="A3" s="45">
        <f>'Encuesta Pre-Subvebción'!A6</f>
        <v>2.12</v>
      </c>
      <c r="B3" s="115" t="str">
        <f>'Encuesta Pre-Subvebción'!B6</f>
        <v xml:space="preserve">¿Su organización está sujeta a una auditoría de cumplimiento A-133 (o 2 CFR 200, Sub parte F) u otra estipulada por el Gobierno de los Estados Unidos?  </v>
      </c>
      <c r="C3" s="116">
        <f>'Encuesta Pre-Subvebción'!C6</f>
        <v>0</v>
      </c>
      <c r="D3" s="100"/>
      <c r="E3" s="49"/>
      <c r="F3" s="117"/>
      <c r="G3" s="77"/>
      <c r="H3" s="130"/>
      <c r="I3" s="118"/>
    </row>
    <row r="4" spans="1:9" ht="32" x14ac:dyDescent="0.2">
      <c r="A4" s="45">
        <f>'Encuesta Pre-Subvebción'!A12</f>
        <v>2.1</v>
      </c>
      <c r="B4" s="119" t="str">
        <f>'Encuesta Pre-Subvebción'!B12</f>
        <v>Los ingresos estimados de su organización provenientes de todas las fuentes durante los primeros 12 meses de su contrato/subvención.  Enliste por separado cada fuente prevista. (agregue filas si es necesario en la siguiente tabla)</v>
      </c>
      <c r="C4" s="116"/>
      <c r="D4" s="100"/>
      <c r="E4" s="49"/>
      <c r="F4" s="103"/>
      <c r="G4" s="77"/>
      <c r="H4" s="130"/>
      <c r="I4" s="118"/>
    </row>
    <row r="5" spans="1:9" ht="32" x14ac:dyDescent="0.2">
      <c r="A5" s="45">
        <f>'Encuesta Pre-Subvebción'!A56</f>
        <v>2.12</v>
      </c>
      <c r="B5" s="119" t="str">
        <f>'Encuesta Pre-Subvebción'!B56</f>
        <v>1.         ¿La organización es auditada anualmente?   </v>
      </c>
      <c r="C5" s="116">
        <f>'Encuesta Pre-Subvebción'!C56</f>
        <v>0</v>
      </c>
      <c r="D5" s="100"/>
      <c r="E5" s="49"/>
      <c r="F5" s="103"/>
      <c r="G5" s="77" t="e">
        <f>'Encuesta Pre-Subvebción'!D56</f>
        <v>#N/A</v>
      </c>
      <c r="H5" s="130">
        <v>3</v>
      </c>
      <c r="I5" s="118">
        <v>3</v>
      </c>
    </row>
    <row r="6" spans="1:9" ht="48" x14ac:dyDescent="0.2">
      <c r="A6" s="45">
        <f>'Encuesta Pre-Subvebción'!A58</f>
        <v>2.12</v>
      </c>
      <c r="B6" s="120" t="str">
        <f>'Encuesta Pre-Subvebción'!B58</f>
        <v>2.       ¿La organización toma medidas oportunas para abordar las recomendaciones de auditoría hechas en el informe de auditoría?</v>
      </c>
      <c r="C6" s="116">
        <f>'Encuesta Pre-Subvebción'!C58</f>
        <v>0</v>
      </c>
      <c r="D6" s="100" t="s">
        <v>107</v>
      </c>
      <c r="E6" s="49" t="s">
        <v>145</v>
      </c>
      <c r="F6" s="103" t="e">
        <f>VLOOKUP(C6,VLOOK!$B$12:$C$14,2,FALSE)</f>
        <v>#N/A</v>
      </c>
      <c r="G6" s="77" t="e">
        <f>'Encuesta Pre-Subvebción'!D58</f>
        <v>#N/A</v>
      </c>
      <c r="H6" s="71"/>
      <c r="I6" s="118" t="e">
        <f>F6</f>
        <v>#N/A</v>
      </c>
    </row>
    <row r="7" spans="1:9" ht="16" x14ac:dyDescent="0.2">
      <c r="A7" s="45">
        <f>'Encuesta Pre-Subvebción'!A61</f>
        <v>2.12</v>
      </c>
      <c r="B7" s="119" t="str">
        <f>'Encuesta Pre-Subvebción'!B61</f>
        <v xml:space="preserve">3.            ¿La organización presenta y/o desarrolla un documento público a modo de Informe Anual de actividades? </v>
      </c>
      <c r="C7" s="116">
        <f>'Encuesta Pre-Subvebción'!C61</f>
        <v>0</v>
      </c>
      <c r="D7" s="100" t="s">
        <v>108</v>
      </c>
      <c r="E7" s="49" t="s">
        <v>146</v>
      </c>
      <c r="F7" s="103" t="e">
        <f>VLOOKUP(C7,VLOOK!$B$12:$C$14,2,FALSE)</f>
        <v>#N/A</v>
      </c>
      <c r="G7" s="77"/>
      <c r="H7" s="71"/>
      <c r="I7" s="118" t="e">
        <f t="shared" ref="I7:I48" si="0">F7</f>
        <v>#N/A</v>
      </c>
    </row>
    <row r="8" spans="1:9" ht="16" x14ac:dyDescent="0.2">
      <c r="A8" s="45">
        <f>'Encuesta Pre-Subvebción'!A63</f>
        <v>2.12</v>
      </c>
      <c r="B8" s="119" t="str">
        <f>'Encuesta Pre-Subvebción'!B63</f>
        <v xml:space="preserve">4.            Si contesta Sí,  entonces ¿incluye sus estados financieros auditados en el Informe Anual? </v>
      </c>
      <c r="C8" s="116">
        <f>'Encuesta Pre-Subvebción'!C63</f>
        <v>0</v>
      </c>
      <c r="D8" s="100" t="s">
        <v>109</v>
      </c>
      <c r="E8" s="49" t="s">
        <v>147</v>
      </c>
      <c r="F8" s="103" t="e">
        <f>VLOOKUP(C8,VLOOK!$B$12:$C$14,2,FALSE)</f>
        <v>#N/A</v>
      </c>
      <c r="G8" s="77"/>
      <c r="H8" s="71"/>
      <c r="I8" s="118" t="e">
        <f t="shared" si="0"/>
        <v>#N/A</v>
      </c>
    </row>
    <row r="9" spans="1:9" ht="16" x14ac:dyDescent="0.2">
      <c r="A9" s="45">
        <f>'Encuesta Pre-Subvebción'!A65</f>
        <v>2.5</v>
      </c>
      <c r="B9" s="119" t="str">
        <f>'Encuesta Pre-Subvebción'!B65</f>
        <v>5.            ¿La organización comparte/distribuye la cuota de auditoría anual entre sus financiadores?</v>
      </c>
      <c r="C9" s="116">
        <f>'Encuesta Pre-Subvebción'!C65</f>
        <v>0</v>
      </c>
      <c r="D9" s="100" t="s">
        <v>110</v>
      </c>
      <c r="E9" s="49" t="s">
        <v>148</v>
      </c>
      <c r="F9" s="103" t="e">
        <f>VLOOKUP(C9,VLOOK!$B$12:$C$14,2,FALSE)</f>
        <v>#N/A</v>
      </c>
      <c r="G9" s="77"/>
      <c r="H9" s="71"/>
      <c r="I9" s="118" t="e">
        <f t="shared" si="0"/>
        <v>#N/A</v>
      </c>
    </row>
    <row r="10" spans="1:9" ht="32" x14ac:dyDescent="0.2">
      <c r="A10" s="45">
        <f>'Encuesta Pre-Subvebción'!A73</f>
        <v>2.6</v>
      </c>
      <c r="B10" s="119" t="str">
        <f>'Encuesta Pre-Subvebción'!B73</f>
        <v xml:space="preserve">¿La organización tiene un convenio de Tasa Negociada de Costos Indirectos (NICRA) con alguna dependencia del gobierno de los Estados Unidos? </v>
      </c>
      <c r="C10" s="116">
        <f>'Encuesta Pre-Subvebción'!C73</f>
        <v>0</v>
      </c>
      <c r="D10" s="100"/>
      <c r="E10" s="49"/>
      <c r="F10" s="103"/>
      <c r="G10" s="77" t="e">
        <f>'Encuesta Pre-Subvebción'!D73</f>
        <v>#N/A</v>
      </c>
      <c r="H10" s="130"/>
      <c r="I10" s="121"/>
    </row>
    <row r="11" spans="1:9" ht="32" x14ac:dyDescent="0.2">
      <c r="A11" s="45">
        <f>'Encuesta Pre-Subvebción'!A75</f>
        <v>2.6</v>
      </c>
      <c r="B11" s="119" t="str">
        <f>'Encuesta Pre-Subvebción'!B75</f>
        <v>¿La organización tiene una metodología escrita para dar seguimiento y asignar costos indirectos (compartidos) entre sus fuentes de financiamiento?</v>
      </c>
      <c r="C11" s="116">
        <f>'Encuesta Pre-Subvebción'!C75</f>
        <v>0</v>
      </c>
      <c r="D11" s="100" t="s">
        <v>111</v>
      </c>
      <c r="E11" s="49" t="s">
        <v>149</v>
      </c>
      <c r="F11" s="103" t="e">
        <f>VLOOKUP(C11,VLOOK!$B$35:$C$37,2,FALSE)</f>
        <v>#N/A</v>
      </c>
      <c r="G11" s="77" t="str">
        <f>'Encuesta Pre-Subvebción'!D75</f>
        <v xml:space="preserve"> </v>
      </c>
      <c r="H11" s="20"/>
      <c r="I11" s="78" t="e">
        <f>IF(F11="REFER FOLLOW-UP",H11,F11)</f>
        <v>#N/A</v>
      </c>
    </row>
    <row r="12" spans="1:9" ht="32" x14ac:dyDescent="0.2">
      <c r="A12" s="45">
        <f>'Encuesta Pre-Subvebción'!A119</f>
        <v>2.4</v>
      </c>
      <c r="B12" s="119" t="str">
        <f>'Encuesta Pre-Subvebción'!B119</f>
        <v xml:space="preserve">1.            ¿La administración garantiza que todos los gastos sean autorizados y se circunscriban a los lineamientos del presupuesto aprobado?  </v>
      </c>
      <c r="C12" s="116">
        <f>'Encuesta Pre-Subvebción'!C119</f>
        <v>0</v>
      </c>
      <c r="D12" s="100" t="s">
        <v>112</v>
      </c>
      <c r="E12" s="49" t="s">
        <v>150</v>
      </c>
      <c r="F12" s="103" t="e">
        <f>VLOOKUP(C12,VLOOK!$B$24:$C$26,2,FALSE)</f>
        <v>#N/A</v>
      </c>
      <c r="G12" s="77" t="e">
        <f>'Encuesta Pre-Subvebción'!D119</f>
        <v>#N/A</v>
      </c>
      <c r="H12" s="20"/>
      <c r="I12" s="78" t="e">
        <f>IF(F12="REFER FOLLOW-UP",H12,F12)</f>
        <v>#N/A</v>
      </c>
    </row>
    <row r="13" spans="1:9" ht="32" x14ac:dyDescent="0.2">
      <c r="A13" s="45">
        <f>'Encuesta Pre-Subvebción'!A121</f>
        <v>2.4</v>
      </c>
      <c r="B13" s="119" t="str">
        <f>'Encuesta Pre-Subvebción'!B121</f>
        <v xml:space="preserve">2.            ¿La administración revisa y vigila estrechamente y de manera regular los gastos del año a la fecha vs el presupuesto aprobado y explica cualquier variación?  </v>
      </c>
      <c r="C13" s="116">
        <f>'Encuesta Pre-Subvebción'!C121</f>
        <v>0</v>
      </c>
      <c r="D13" s="100" t="s">
        <v>113</v>
      </c>
      <c r="E13" s="49" t="s">
        <v>151</v>
      </c>
      <c r="F13" s="103" t="e">
        <f>VLOOKUP(C13,VLOOK!$B$4:$C$6,2,FALSE)</f>
        <v>#N/A</v>
      </c>
      <c r="G13" s="77" t="str">
        <f>'Encuesta Pre-Subvebción'!D121</f>
        <v xml:space="preserve"> </v>
      </c>
      <c r="H13" s="71"/>
      <c r="I13" s="118" t="e">
        <f t="shared" si="0"/>
        <v>#N/A</v>
      </c>
    </row>
    <row r="14" spans="1:9" ht="32" x14ac:dyDescent="0.2">
      <c r="A14" s="45">
        <f>'Encuesta Pre-Subvebción'!A123</f>
        <v>2.11</v>
      </c>
      <c r="B14" s="119" t="str">
        <f>'Encuesta Pre-Subvebción'!B123</f>
        <v>3.            ¿Se preparan informes financieros del contrato/subvención (si aplica) en cumplimiento con los requisitos y formatos de cada donantes (mensual, trimestral y anualmente)?</v>
      </c>
      <c r="C14" s="116">
        <f>'Encuesta Pre-Subvebción'!C123</f>
        <v>0</v>
      </c>
      <c r="D14" s="100" t="s">
        <v>114</v>
      </c>
      <c r="E14" s="49" t="s">
        <v>152</v>
      </c>
      <c r="F14" s="103" t="e">
        <f>VLOOKUP(C14,VLOOK!$B$4:$C$6,2,FALSE)</f>
        <v>#N/A</v>
      </c>
      <c r="G14" s="77"/>
      <c r="H14" s="71"/>
      <c r="I14" s="118" t="e">
        <f t="shared" si="0"/>
        <v>#N/A</v>
      </c>
    </row>
    <row r="15" spans="1:9" ht="32" x14ac:dyDescent="0.2">
      <c r="A15" s="45">
        <f>'Encuesta Pre-Subvebción'!A125</f>
        <v>2.9</v>
      </c>
      <c r="B15" s="119" t="str">
        <f>'Encuesta Pre-Subvebción'!B125</f>
        <v xml:space="preserve">4.            ¿La contabilidad anual se prepara dentro de un tiempo razonable y se pone a disposición para auditoría externa?  </v>
      </c>
      <c r="C15" s="116">
        <f>'Encuesta Pre-Subvebción'!C125</f>
        <v>0</v>
      </c>
      <c r="D15" s="100" t="s">
        <v>115</v>
      </c>
      <c r="E15" s="49" t="s">
        <v>153</v>
      </c>
      <c r="F15" s="103" t="e">
        <f>VLOOKUP(C15,VLOOK!$B$4:$C$6,2,FALSE)</f>
        <v>#N/A</v>
      </c>
      <c r="G15" s="77" t="e">
        <f>'Encuesta Pre-Subvebción'!D125</f>
        <v>#N/A</v>
      </c>
      <c r="H15" s="71"/>
      <c r="I15" s="118" t="e">
        <f t="shared" si="0"/>
        <v>#N/A</v>
      </c>
    </row>
    <row r="16" spans="1:9" ht="96" x14ac:dyDescent="0.2">
      <c r="A16" s="45">
        <f>'Encuesta Pre-Subvebción'!A132</f>
        <v>2.13</v>
      </c>
      <c r="B16" s="119" t="str">
        <f>'Encuesta Pre-Subvebción'!B132</f>
        <v>1.            ¿El departamento de contabilidad es administrado por personal contable calificado?</v>
      </c>
      <c r="C16" s="116">
        <f>'Encuesta Pre-Subvebción'!C132</f>
        <v>0</v>
      </c>
      <c r="D16" s="100" t="s">
        <v>116</v>
      </c>
      <c r="E16" s="49" t="s">
        <v>154</v>
      </c>
      <c r="F16" s="103" t="e">
        <f>VLOOKUP(C16,VLOOK!$B$4:$C$6,2,FALSE)</f>
        <v>#N/A</v>
      </c>
      <c r="G16" s="77" t="e">
        <f>'Encuesta Pre-Subvebción'!D132</f>
        <v>#N/A</v>
      </c>
      <c r="H16" s="71"/>
      <c r="I16" s="118" t="e">
        <f t="shared" si="0"/>
        <v>#N/A</v>
      </c>
    </row>
    <row r="17" spans="1:9" x14ac:dyDescent="0.2">
      <c r="A17" s="45"/>
      <c r="B17" s="119"/>
      <c r="C17" s="116"/>
      <c r="D17" s="100"/>
      <c r="E17" s="49"/>
      <c r="F17" s="103"/>
      <c r="G17" s="77"/>
      <c r="H17" s="71"/>
      <c r="I17" s="118"/>
    </row>
    <row r="18" spans="1:9" ht="16" x14ac:dyDescent="0.2">
      <c r="A18" s="45">
        <f>'Encuesta Pre-Subvebción'!A135</f>
        <v>2.2000000000000002</v>
      </c>
      <c r="B18" s="119" t="str">
        <f>'Encuesta Pre-Subvebción'!B135</f>
        <v>2.            ¿Todos los comprobantes se registran e ingresan en el libro mayor de manera regular?</v>
      </c>
      <c r="C18" s="116">
        <f>'Encuesta Pre-Subvebción'!C135</f>
        <v>0</v>
      </c>
      <c r="D18" s="100" t="s">
        <v>117</v>
      </c>
      <c r="E18" s="49" t="s">
        <v>155</v>
      </c>
      <c r="F18" s="103" t="e">
        <f>VLOOKUP(C18,VLOOK!$B$30:$C$32,2,FALSE)</f>
        <v>#N/A</v>
      </c>
      <c r="G18" s="77" t="e">
        <f>'Encuesta Pre-Subvebción'!D135</f>
        <v>#N/A</v>
      </c>
      <c r="H18" s="20">
        <v>4</v>
      </c>
      <c r="I18" s="78" t="e">
        <f>IF(F18="REFER FOLLOW-UP",H18,F18)</f>
        <v>#N/A</v>
      </c>
    </row>
    <row r="19" spans="1:9" ht="32" x14ac:dyDescent="0.2">
      <c r="A19" s="45">
        <f>'Encuesta Pre-Subvebción'!A137</f>
        <v>2.2000000000000002</v>
      </c>
      <c r="B19" s="119" t="str">
        <f>'Encuesta Pre-Subvebción'!B137</f>
        <v>3.            ¿Todos los comprobantes son archivados y clasificados con toda la documentación complementaria original de manera cronológica o por proveedor?</v>
      </c>
      <c r="C19" s="116">
        <f>'Encuesta Pre-Subvebción'!C137</f>
        <v>0</v>
      </c>
      <c r="D19" s="100" t="s">
        <v>118</v>
      </c>
      <c r="E19" s="49" t="s">
        <v>156</v>
      </c>
      <c r="F19" s="103" t="e">
        <f>VLOOKUP(C19,VLOOK!$B$4:$C$6,2,FALSE)</f>
        <v>#N/A</v>
      </c>
      <c r="G19" s="77"/>
      <c r="H19" s="71"/>
      <c r="I19" s="118" t="e">
        <f t="shared" si="0"/>
        <v>#N/A</v>
      </c>
    </row>
    <row r="20" spans="1:9" ht="16" x14ac:dyDescent="0.2">
      <c r="A20" s="45">
        <f>'Encuesta Pre-Subvebción'!A139</f>
        <v>2.2000000000000002</v>
      </c>
      <c r="B20" s="119" t="str">
        <f>'Encuesta Pre-Subvebción'!B139</f>
        <v>4.            ¿Los libros contables se cierran al final de cada mes?</v>
      </c>
      <c r="C20" s="116">
        <f>'Encuesta Pre-Subvebción'!C139</f>
        <v>0</v>
      </c>
      <c r="D20" s="100" t="s">
        <v>119</v>
      </c>
      <c r="E20" s="49" t="s">
        <v>157</v>
      </c>
      <c r="F20" s="103" t="e">
        <f>VLOOKUP(C20,VLOOK!$B$4:$C$6,2,FALSE)</f>
        <v>#N/A</v>
      </c>
      <c r="G20" s="77" t="e">
        <f>'Encuesta Pre-Subvebción'!D139</f>
        <v>#N/A</v>
      </c>
      <c r="H20" s="71"/>
      <c r="I20" s="118" t="e">
        <f t="shared" si="0"/>
        <v>#N/A</v>
      </c>
    </row>
    <row r="21" spans="1:9" ht="16" x14ac:dyDescent="0.2">
      <c r="A21" s="45">
        <f>'Encuesta Pre-Subvebción'!A141</f>
        <v>2.2000000000000002</v>
      </c>
      <c r="B21" s="119" t="str">
        <f>'Encuesta Pre-Subvebción'!B141</f>
        <v xml:space="preserve">5.            ¿Se hacen ajustes al final de los periodos de reporte e incluyen gastos anticipados y devengados? </v>
      </c>
      <c r="C21" s="116">
        <f>'Encuesta Pre-Subvebción'!C141</f>
        <v>0</v>
      </c>
      <c r="D21" s="100" t="s">
        <v>120</v>
      </c>
      <c r="E21" s="49" t="s">
        <v>158</v>
      </c>
      <c r="F21" s="103" t="e">
        <f>VLOOKUP(C21,VLOOK!$B$12:$C$14,2,FALSE)</f>
        <v>#N/A</v>
      </c>
      <c r="G21" s="77" t="e">
        <f>'Encuesta Pre-Subvebción'!D141</f>
        <v>#N/A</v>
      </c>
      <c r="H21" s="71"/>
      <c r="I21" s="118" t="e">
        <f t="shared" si="0"/>
        <v>#N/A</v>
      </c>
    </row>
    <row r="22" spans="1:9" ht="32" x14ac:dyDescent="0.2">
      <c r="A22" s="45">
        <f>'Encuesta Pre-Subvebción'!A143</f>
        <v>2.9</v>
      </c>
      <c r="B22" s="119" t="str">
        <f>'Encuesta Pre-Subvebción'!B143</f>
        <v xml:space="preserve">6.            ¿Las transacciones se registran de forma manual, utilizando hojas de cálculo de Excel o a través de un software contable? </v>
      </c>
      <c r="C22" s="116">
        <f>'Encuesta Pre-Subvebción'!C143</f>
        <v>0</v>
      </c>
      <c r="D22" s="100"/>
      <c r="E22" s="49"/>
      <c r="F22" s="103"/>
      <c r="G22" s="77" t="e">
        <f>'Encuesta Pre-Subvebción'!D143</f>
        <v>#N/A</v>
      </c>
      <c r="H22" s="71"/>
      <c r="I22" s="118"/>
    </row>
    <row r="23" spans="1:9" x14ac:dyDescent="0.2">
      <c r="A23" s="45"/>
      <c r="B23" s="119"/>
      <c r="C23" s="116"/>
      <c r="D23" s="100"/>
      <c r="E23" s="49"/>
      <c r="F23" s="103"/>
      <c r="G23" s="77"/>
      <c r="H23" s="71"/>
      <c r="I23" s="118"/>
    </row>
    <row r="24" spans="1:9" ht="32" x14ac:dyDescent="0.2">
      <c r="A24" s="45">
        <f>'Encuesta Pre-Subvebción'!A146</f>
        <v>2.2999999999999998</v>
      </c>
      <c r="B24" s="119" t="str">
        <f>'Encuesta Pre-Subvebción'!B146</f>
        <v>7.            ¿La organización aplica la contabilidad sobre flujos de efectivo o saldos acumulados?</v>
      </c>
      <c r="C24" s="116">
        <f>'Encuesta Pre-Subvebción'!C146</f>
        <v>0</v>
      </c>
      <c r="D24" s="100"/>
      <c r="E24" s="49"/>
      <c r="F24" s="103"/>
      <c r="G24" s="77"/>
      <c r="H24" s="71"/>
      <c r="I24" s="118"/>
    </row>
    <row r="25" spans="1:9" ht="32" x14ac:dyDescent="0.2">
      <c r="A25" s="45">
        <f>'Encuesta Pre-Subvebción'!A148</f>
        <v>2.1</v>
      </c>
      <c r="B25" s="119" t="str">
        <f>'Encuesta Pre-Subvebción'!B148</f>
        <v>8.            ¿Qué método de conversión y fuente de divisa se utiliza para convertir las transacciones en moneda local y los informes financieros en moneda del pagador?</v>
      </c>
      <c r="C25" s="116"/>
      <c r="D25" s="100"/>
      <c r="E25" s="49"/>
      <c r="F25" s="103"/>
      <c r="G25" s="77"/>
      <c r="H25" s="71"/>
      <c r="I25" s="118"/>
    </row>
    <row r="26" spans="1:9" ht="16" x14ac:dyDescent="0.2">
      <c r="A26" s="45">
        <f>'Encuesta Pre-Subvebción'!A150</f>
        <v>2.1</v>
      </c>
      <c r="B26" s="119" t="str">
        <f>'Encuesta Pre-Subvebción'!B150</f>
        <v>9.            ¿Cómo se calculan y contabilizan las ganancias/pérdidas al hacer conversiones de moneda?</v>
      </c>
      <c r="C26" s="116"/>
      <c r="D26" s="100"/>
      <c r="E26" s="49"/>
      <c r="F26" s="103"/>
      <c r="G26" s="77"/>
      <c r="H26" s="71"/>
      <c r="I26" s="118"/>
    </row>
    <row r="27" spans="1:9" ht="32" x14ac:dyDescent="0.2">
      <c r="A27" s="45">
        <f>'Encuesta Pre-Subvebción'!A152</f>
        <v>2.2999999999999998</v>
      </c>
      <c r="B27" s="119" t="str">
        <f>'Encuesta Pre-Subvebción'!B152</f>
        <v>10.         ¿La organización tiene un catálogos de cuentas?</v>
      </c>
      <c r="C27" s="116">
        <f>'Encuesta Pre-Subvebción'!C152</f>
        <v>0</v>
      </c>
      <c r="D27" s="100" t="s">
        <v>121</v>
      </c>
      <c r="E27" s="49" t="s">
        <v>159</v>
      </c>
      <c r="F27" s="103" t="e">
        <f>VLOOKUP(C27,VLOOK!$B$30:$C$32,2,FALSE)</f>
        <v>#N/A</v>
      </c>
      <c r="G27" s="77" t="e">
        <f>'Encuesta Pre-Subvebción'!D152</f>
        <v>#N/A</v>
      </c>
      <c r="H27" s="20">
        <v>4</v>
      </c>
      <c r="I27" s="78" t="e">
        <f>IF(F27="REFER FOLLOW-UP",H27,F27)</f>
        <v>#N/A</v>
      </c>
    </row>
    <row r="28" spans="1:9" ht="16" x14ac:dyDescent="0.2">
      <c r="A28" s="45">
        <f>'Encuesta Pre-Subvebción'!A154</f>
        <v>2.4</v>
      </c>
      <c r="B28" s="119" t="str">
        <f>'Encuesta Pre-Subvebción'!B154</f>
        <v>11.        ¿El sistema genera informes de costos presupuestados y reales?</v>
      </c>
      <c r="C28" s="116">
        <f>'Encuesta Pre-Subvebción'!C154</f>
        <v>0</v>
      </c>
      <c r="D28" s="100" t="s">
        <v>122</v>
      </c>
      <c r="E28" s="49" t="s">
        <v>160</v>
      </c>
      <c r="F28" s="103" t="e">
        <f>VLOOKUP(C28,VLOOK!$B$4:$C$6,2,FALSE)</f>
        <v>#N/A</v>
      </c>
      <c r="G28" s="77"/>
      <c r="H28" s="71"/>
      <c r="I28" s="118" t="e">
        <f t="shared" si="0"/>
        <v>#N/A</v>
      </c>
    </row>
    <row r="29" spans="1:9" ht="16" x14ac:dyDescent="0.2">
      <c r="A29" s="45">
        <f>'Encuesta Pre-Subvebción'!A156</f>
        <v>2.7</v>
      </c>
      <c r="B29" s="119" t="str">
        <f>'Encuesta Pre-Subvebción'!B156</f>
        <v>12.        ¿Quien prepara las solicitudes de pago/comprobantes?</v>
      </c>
      <c r="C29" s="116"/>
      <c r="D29" s="100"/>
      <c r="E29" s="49"/>
      <c r="F29" s="103"/>
      <c r="G29" s="77"/>
      <c r="H29" s="71"/>
      <c r="I29" s="118"/>
    </row>
    <row r="30" spans="1:9" ht="32" x14ac:dyDescent="0.2">
      <c r="A30" s="45">
        <f>'Encuesta Pre-Subvebción'!A158</f>
        <v>2.7</v>
      </c>
      <c r="B30" s="119" t="str">
        <f>'Encuesta Pre-Subvebción'!B158</f>
        <v>13.        ¿Se requiere aprobación por parte del Gerente/Coordinador de Finanzas o algún integrante de la organización antes de realizar cualquier pago o transferencia?</v>
      </c>
      <c r="C30" s="116">
        <f>'Encuesta Pre-Subvebción'!C158</f>
        <v>0</v>
      </c>
      <c r="D30" s="100" t="s">
        <v>123</v>
      </c>
      <c r="E30" s="49" t="s">
        <v>161</v>
      </c>
      <c r="F30" s="103" t="e">
        <f>VLOOKUP(C30,VLOOK!$B$4:$C$6,2,FALSE)</f>
        <v>#N/A</v>
      </c>
      <c r="G30" s="77"/>
      <c r="H30" s="71"/>
      <c r="I30" s="118" t="e">
        <f t="shared" si="0"/>
        <v>#N/A</v>
      </c>
    </row>
    <row r="31" spans="1:9" ht="16" x14ac:dyDescent="0.2">
      <c r="A31" s="45">
        <f>'Encuesta Pre-Subvebción'!A160</f>
        <v>2.7</v>
      </c>
      <c r="B31" s="119" t="str">
        <f>'Encuesta Pre-Subvebción'!B160</f>
        <v>14.        ¿Alguien más aparte del solicitante da la aprobación escrita antes de que se haga el pago?</v>
      </c>
      <c r="C31" s="122"/>
      <c r="D31" s="123"/>
      <c r="E31" s="49"/>
      <c r="F31" s="103"/>
      <c r="G31" s="77"/>
      <c r="H31" s="71"/>
      <c r="I31" s="118"/>
    </row>
    <row r="32" spans="1:9" x14ac:dyDescent="0.2">
      <c r="A32" s="45">
        <f>'Encuesta Pre-Subvebción'!A162</f>
        <v>2.7</v>
      </c>
      <c r="B32" s="119"/>
      <c r="D32" s="123"/>
      <c r="E32" s="49"/>
      <c r="F32" s="103"/>
      <c r="G32" s="124"/>
      <c r="H32" s="71"/>
      <c r="I32" s="118"/>
    </row>
    <row r="33" spans="1:10" ht="32" x14ac:dyDescent="0.2">
      <c r="A33" s="45">
        <f>'Encuesta Pre-Subvebción'!A164</f>
        <v>2.7</v>
      </c>
      <c r="B33" s="119" t="str">
        <f>'Encuesta Pre-Subvebción'!B164</f>
        <v>16.        ¿Los pagos se hacen en general con cheque, transferecia o efectivo?</v>
      </c>
      <c r="C33" s="116">
        <f>'Encuesta Pre-Subvebción'!C164</f>
        <v>0</v>
      </c>
      <c r="D33" s="100" t="s">
        <v>124</v>
      </c>
      <c r="E33" s="49" t="s">
        <v>162</v>
      </c>
      <c r="F33" s="103" t="e">
        <f>VLOOKUP(C33,VLOOK!$B$24:$C$26,2,FALSE)</f>
        <v>#N/A</v>
      </c>
      <c r="G33" s="77" t="e">
        <f>'Encuesta Pre-Subvebción'!D164</f>
        <v>#N/A</v>
      </c>
      <c r="H33" s="20"/>
      <c r="I33" s="78" t="e">
        <f>IF(F33="REFER FOLLOW-UP",H33,F33)</f>
        <v>#N/A</v>
      </c>
    </row>
    <row r="34" spans="1:10" ht="32" x14ac:dyDescent="0.2">
      <c r="A34" s="45">
        <f>'Encuesta Pre-Subvebción'!A166</f>
        <v>2.8</v>
      </c>
      <c r="B34" s="119" t="str">
        <f>'Encuesta Pre-Subvebción'!B166</f>
        <v>17.        ¿La caja chica se maneja con un fondo fijo (imprest basis) ? (Se repone un monto fijo cuando se reduce el saldo).</v>
      </c>
      <c r="C34" s="116">
        <f>'Encuesta Pre-Subvebción'!C166</f>
        <v>0</v>
      </c>
      <c r="D34" s="100" t="s">
        <v>125</v>
      </c>
      <c r="E34" s="49" t="s">
        <v>163</v>
      </c>
      <c r="F34" s="103" t="e">
        <f>VLOOKUP(C34,VLOOK!$B$4:$C$6,2,FALSE)</f>
        <v>#N/A</v>
      </c>
      <c r="G34" s="77"/>
      <c r="H34" s="71">
        <v>2</v>
      </c>
      <c r="I34" s="118">
        <v>3</v>
      </c>
      <c r="J34" s="28" t="s">
        <v>126</v>
      </c>
    </row>
    <row r="35" spans="1:10" ht="32" x14ac:dyDescent="0.2">
      <c r="A35" s="45">
        <f>'Encuesta Pre-Subvebción'!A168</f>
        <v>2.8</v>
      </c>
      <c r="B35" s="27" t="str">
        <f>'Encuesta Pre-Subvebción'!B168</f>
        <v xml:space="preserve">18.        ¿La función de custodia (cajero - persona que tiene la custodia del efectivo físico) es independiente de la persona que registra las transacciones en los registros contables? </v>
      </c>
      <c r="C35" s="116">
        <f>'Encuesta Pre-Subvebción'!C168</f>
        <v>0</v>
      </c>
      <c r="D35" s="100" t="s">
        <v>127</v>
      </c>
      <c r="E35" s="49" t="s">
        <v>164</v>
      </c>
      <c r="F35" s="103" t="e">
        <f>VLOOKUP(C35,VLOOK!$B$4:$C$6,2,FALSE)</f>
        <v>#N/A</v>
      </c>
      <c r="G35" s="77"/>
      <c r="H35" s="71"/>
      <c r="I35" s="118">
        <v>3</v>
      </c>
      <c r="J35" s="28" t="s">
        <v>128</v>
      </c>
    </row>
    <row r="36" spans="1:10" ht="32" x14ac:dyDescent="0.2">
      <c r="A36" s="45">
        <f>'Encuesta Pre-Subvebción'!A170</f>
        <v>2.8</v>
      </c>
      <c r="B36" s="27" t="str">
        <f>'Encuesta Pre-Subvebción'!B170</f>
        <v>19.        ¿Existe un límite en el valor de una transacción que se pueda pagar utilizando la caja chica?</v>
      </c>
      <c r="C36" s="116">
        <f>'Encuesta Pre-Subvebción'!C170</f>
        <v>0</v>
      </c>
      <c r="D36" s="100" t="s">
        <v>129</v>
      </c>
      <c r="E36" s="49" t="s">
        <v>165</v>
      </c>
      <c r="F36" s="103"/>
      <c r="G36" s="77" t="e">
        <f>'Encuesta Pre-Subvebción'!D170</f>
        <v>#N/A</v>
      </c>
      <c r="H36" s="20"/>
      <c r="I36" s="78">
        <v>3</v>
      </c>
      <c r="J36" s="28" t="s">
        <v>130</v>
      </c>
    </row>
    <row r="37" spans="1:10" ht="16" x14ac:dyDescent="0.2">
      <c r="A37" s="45">
        <f>'Encuesta Pre-Subvebción'!A177</f>
        <v>2.1</v>
      </c>
      <c r="B37" s="27" t="str">
        <f>'Encuesta Pre-Subvebción'!B177</f>
        <v xml:space="preserve">1.            ¿Todas las cuentas bancarias están a nombre de la organización y están incluidas en sus registros contables? </v>
      </c>
      <c r="C37" s="116">
        <f>'Encuesta Pre-Subvebción'!C177</f>
        <v>0</v>
      </c>
      <c r="D37" s="100" t="s">
        <v>131</v>
      </c>
      <c r="E37" s="49" t="s">
        <v>166</v>
      </c>
      <c r="F37" s="103" t="e">
        <f>VLOOKUP(C37,VLOOK!$B$4:$C$6,2,FALSE)</f>
        <v>#N/A</v>
      </c>
      <c r="G37" s="77" t="e">
        <f>'Encuesta Pre-Subvebción'!D177</f>
        <v>#N/A</v>
      </c>
      <c r="H37" s="71"/>
      <c r="I37" s="118" t="e">
        <f t="shared" si="0"/>
        <v>#N/A</v>
      </c>
    </row>
    <row r="38" spans="1:10" ht="16" x14ac:dyDescent="0.2">
      <c r="A38" s="45">
        <f>'Encuesta Pre-Subvebción'!A179</f>
        <v>2.7</v>
      </c>
      <c r="B38" s="27" t="str">
        <f>'Encuesta Pre-Subvebción'!B179</f>
        <v xml:space="preserve">2.            ¿Las chequeras se guardan en un lugar seguro bajo llave?  </v>
      </c>
      <c r="C38" s="116">
        <f>'Encuesta Pre-Subvebción'!C179</f>
        <v>0</v>
      </c>
      <c r="D38" s="100" t="s">
        <v>132</v>
      </c>
      <c r="E38" s="49" t="s">
        <v>167</v>
      </c>
      <c r="F38" s="103" t="e">
        <f>VLOOKUP(C38,VLOOK!$B$4:$C$6,2,FALSE)</f>
        <v>#N/A</v>
      </c>
      <c r="G38" s="77" t="e">
        <f>'Encuesta Pre-Subvebción'!D179</f>
        <v>#N/A</v>
      </c>
      <c r="H38" s="71"/>
      <c r="I38" s="118" t="e">
        <f t="shared" si="0"/>
        <v>#N/A</v>
      </c>
    </row>
    <row r="39" spans="1:10" ht="48" x14ac:dyDescent="0.2">
      <c r="A39" s="45">
        <f>'Encuesta Pre-Subvebción'!A181</f>
        <v>2.7</v>
      </c>
      <c r="B39" s="27" t="str">
        <f>'Encuesta Pre-Subvebción'!B181</f>
        <v>3.            ¿Existe una política escrita respecto a quien puede firmar los cheques?</v>
      </c>
      <c r="C39" s="116">
        <f>'Encuesta Pre-Subvebción'!C181</f>
        <v>0</v>
      </c>
      <c r="D39" s="100" t="s">
        <v>133</v>
      </c>
      <c r="E39" s="49" t="s">
        <v>168</v>
      </c>
      <c r="F39" s="103"/>
      <c r="G39" s="77" t="e">
        <f>'Encuesta Pre-Subvebción'!D181</f>
        <v>#N/A</v>
      </c>
      <c r="H39" s="20"/>
      <c r="I39" s="118">
        <v>4</v>
      </c>
    </row>
    <row r="40" spans="1:10" ht="16" x14ac:dyDescent="0.2">
      <c r="A40" s="45">
        <f>'Encuesta Pre-Subvebción'!A184</f>
        <v>2.7</v>
      </c>
      <c r="B40" s="27" t="str">
        <f>'Encuesta Pre-Subvebción'!B184</f>
        <v>4.            ¿Todos los cheques son firmados por cuando menos dos firmantes?</v>
      </c>
      <c r="C40" s="116">
        <f>'Encuesta Pre-Subvebción'!C184</f>
        <v>0</v>
      </c>
      <c r="D40" s="100" t="s">
        <v>134</v>
      </c>
      <c r="E40" s="49" t="s">
        <v>169</v>
      </c>
      <c r="F40" s="103"/>
      <c r="G40" s="77" t="e">
        <f>'Encuesta Pre-Subvebción'!D184</f>
        <v>#N/A</v>
      </c>
      <c r="H40" s="71"/>
      <c r="I40" s="118">
        <v>4</v>
      </c>
    </row>
    <row r="41" spans="1:10" ht="16" x14ac:dyDescent="0.2">
      <c r="A41" s="45">
        <f>'Encuesta Pre-Subvebción'!A188</f>
        <v>2.1</v>
      </c>
      <c r="B41" s="27" t="str">
        <f>'Encuesta Pre-Subvebción'!B188</f>
        <v xml:space="preserve">6.            ¿Se prepara mensualmente una conciliación bancaria por escrito? </v>
      </c>
      <c r="C41" s="116">
        <f>'Encuesta Pre-Subvebción'!C188</f>
        <v>0</v>
      </c>
      <c r="D41" s="100" t="s">
        <v>135</v>
      </c>
      <c r="E41" s="49" t="s">
        <v>170</v>
      </c>
      <c r="F41" s="103" t="e">
        <f>VLOOKUP(C41,VLOOK!$B$4:$C$6,2,FALSE)</f>
        <v>#N/A</v>
      </c>
      <c r="G41" s="77" t="e">
        <f>'Encuesta Pre-Subvebción'!D188</f>
        <v>#N/A</v>
      </c>
      <c r="H41" s="71"/>
      <c r="I41" s="118" t="e">
        <f t="shared" si="0"/>
        <v>#N/A</v>
      </c>
    </row>
    <row r="42" spans="1:10" ht="28.25" customHeight="1" x14ac:dyDescent="0.2">
      <c r="A42" s="45">
        <f>'Encuesta Pre-Subvebción'!A191</f>
        <v>2.1</v>
      </c>
      <c r="B42" s="27" t="str">
        <f>'Encuesta Pre-Subvebción'!B191</f>
        <v>7.            Si se prepara la conciliación ¿se explican/concilian todas las diferencias entre el saldo bancario y el saldo en libros de la organización?</v>
      </c>
      <c r="C42" s="116">
        <f>'Encuesta Pre-Subvebción'!C191</f>
        <v>0</v>
      </c>
      <c r="D42" s="100" t="s">
        <v>136</v>
      </c>
      <c r="E42" s="49" t="s">
        <v>171</v>
      </c>
      <c r="F42" s="103" t="e">
        <f>VLOOKUP(C42,VLOOK!$B$4:$C$6,2,FALSE)</f>
        <v>#N/A</v>
      </c>
      <c r="G42" s="77"/>
      <c r="H42" s="71"/>
      <c r="I42" s="118" t="e">
        <f t="shared" si="0"/>
        <v>#N/A</v>
      </c>
    </row>
    <row r="43" spans="1:10" ht="16" x14ac:dyDescent="0.2">
      <c r="A43" s="45">
        <f>'Encuesta Pre-Subvebción'!A195</f>
        <v>2.1</v>
      </c>
      <c r="B43" s="27" t="str">
        <f>'Encuesta Pre-Subvebción'!B195</f>
        <v>9.            ¿Se revisan y da seguimiento oportuno a los cheques pendientes u otras partidas de conciliación?</v>
      </c>
      <c r="C43" s="116">
        <f>'Encuesta Pre-Subvebción'!C195</f>
        <v>0</v>
      </c>
      <c r="D43" s="100" t="s">
        <v>137</v>
      </c>
      <c r="E43" s="49" t="s">
        <v>172</v>
      </c>
      <c r="F43" s="103"/>
      <c r="G43" s="77" t="e">
        <f>'Encuesta Pre-Subvebción'!D195</f>
        <v>#N/A</v>
      </c>
      <c r="H43" s="20"/>
      <c r="I43" s="78">
        <v>4</v>
      </c>
    </row>
    <row r="44" spans="1:10" ht="16" x14ac:dyDescent="0.2">
      <c r="A44" s="45">
        <f>'Encuesta Pre-Subvebción'!A197</f>
        <v>2.1</v>
      </c>
      <c r="B44" s="27" t="str">
        <f>'Encuesta Pre-Subvebción'!B197</f>
        <v xml:space="preserve">10.        ¿El excedente de efectivo se mantiene en cuentas que generan intereses? </v>
      </c>
      <c r="C44" s="116">
        <f>'Encuesta Pre-Subvebción'!C197</f>
        <v>0</v>
      </c>
      <c r="D44" s="100" t="s">
        <v>138</v>
      </c>
      <c r="E44" s="49" t="s">
        <v>173</v>
      </c>
      <c r="F44" s="103" t="e">
        <f>VLOOKUP(C44,VLOOK!$B$12:$C$14,2,FALSE)</f>
        <v>#N/A</v>
      </c>
      <c r="G44" s="77" t="e">
        <f>'Encuesta Pre-Subvebción'!D197</f>
        <v>#N/A</v>
      </c>
      <c r="H44" s="71"/>
      <c r="I44" s="118">
        <v>3</v>
      </c>
    </row>
    <row r="45" spans="1:10" ht="16" x14ac:dyDescent="0.2">
      <c r="A45" s="45">
        <f>'Encuesta Pre-Subvebción'!A199</f>
        <v>2.1</v>
      </c>
      <c r="B45" s="27" t="str">
        <f>'Encuesta Pre-Subvebción'!B199</f>
        <v xml:space="preserve">11.        ¿Su empresa/organización tiene cuentas bancarias tanto en moneda local como en dólares/euros?  </v>
      </c>
      <c r="C45" s="116">
        <f>'Encuesta Pre-Subvebción'!C199</f>
        <v>0</v>
      </c>
      <c r="D45" s="100"/>
      <c r="E45" s="49"/>
      <c r="F45" s="103"/>
      <c r="G45" s="77" t="e">
        <f>'Encuesta Pre-Subvebción'!D199</f>
        <v>#N/A</v>
      </c>
      <c r="H45" s="71"/>
      <c r="I45" s="118"/>
    </row>
    <row r="46" spans="1:10" ht="32" x14ac:dyDescent="0.2">
      <c r="A46" s="45">
        <f>'Encuesta Pre-Subvebción'!A201</f>
        <v>2.7</v>
      </c>
      <c r="B46" s="27" t="str">
        <f>'Encuesta Pre-Subvebción'!B201</f>
        <v>12.        ¿Todos los comprobantes de pago están respaldados por la documentación correspondiente y sellados como “PAGADOS”?</v>
      </c>
      <c r="C46" s="116">
        <f>'Encuesta Pre-Subvebción'!C201</f>
        <v>0</v>
      </c>
      <c r="D46" s="100" t="s">
        <v>139</v>
      </c>
      <c r="E46" s="49" t="s">
        <v>174</v>
      </c>
      <c r="F46" s="103" t="e">
        <f>VLOOKUP(C46,VLOOK!$B$4:$C$6,2,FALSE)</f>
        <v>#N/A</v>
      </c>
      <c r="G46" s="77"/>
      <c r="H46" s="71"/>
      <c r="I46" s="118" t="e">
        <f t="shared" si="0"/>
        <v>#N/A</v>
      </c>
    </row>
    <row r="47" spans="1:10" ht="32" x14ac:dyDescent="0.2">
      <c r="A47" s="45">
        <f>'Encuesta Pre-Subvebción'!A203</f>
        <v>2.2000000000000002</v>
      </c>
      <c r="B47" s="27" t="str">
        <f>'Encuesta Pre-Subvebción'!B203</f>
        <v xml:space="preserve">13.        ¿Todos los pagos están debidamente clasificados y vinculados a la partida presupuestal y en el contrato/subvención correcto?  </v>
      </c>
      <c r="C47" s="116">
        <f>'Encuesta Pre-Subvebción'!C203</f>
        <v>0</v>
      </c>
      <c r="D47" s="100" t="s">
        <v>140</v>
      </c>
      <c r="E47" s="49" t="s">
        <v>175</v>
      </c>
      <c r="F47" s="103" t="e">
        <f>VLOOKUP(C47,VLOOK!$B$24:$C$26,2,FALSE)</f>
        <v>#N/A</v>
      </c>
      <c r="G47" s="77" t="e">
        <f>'Encuesta Pre-Subvebción'!D203</f>
        <v>#N/A</v>
      </c>
      <c r="H47" s="20"/>
      <c r="I47" s="78" t="e">
        <f>IF(F47="REFER FOLLOW-UP",H47,F47)</f>
        <v>#N/A</v>
      </c>
    </row>
    <row r="48" spans="1:10" ht="32" x14ac:dyDescent="0.2">
      <c r="A48" s="45">
        <f>'Encuesta Pre-Subvebción'!A258</f>
        <v>2.8</v>
      </c>
      <c r="B48" s="27" t="str">
        <f>'Encuesta Pre-Subvebción'!B258</f>
        <v>2.            ¿La función de compras es independiente de la función de contabilidad? ¿La persona que hace las compras es distinta de la persona que lleva la contabilidad?</v>
      </c>
      <c r="C48" s="116">
        <f>'Encuesta Pre-Subvebción'!C258</f>
        <v>0</v>
      </c>
      <c r="D48" s="100" t="s">
        <v>141</v>
      </c>
      <c r="E48" s="49" t="s">
        <v>176</v>
      </c>
      <c r="F48" s="103" t="e">
        <f>VLOOKUP(C48,VLOOK!$B$4:$C$6,2,FALSE)</f>
        <v>#N/A</v>
      </c>
      <c r="G48" s="77"/>
      <c r="H48" s="71"/>
      <c r="I48" s="118" t="e">
        <f t="shared" si="0"/>
        <v>#N/A</v>
      </c>
    </row>
    <row r="49" spans="1:9" ht="16" x14ac:dyDescent="0.2">
      <c r="A49" s="45">
        <f>'Encuesta Pre-Subvebción'!A271</f>
        <v>2.8</v>
      </c>
      <c r="B49" s="27" t="str">
        <f>'Encuesta Pre-Subvebción'!B271</f>
        <v xml:space="preserve">7.            ¿Se expide un comprobante de recibo o un certificado incluyendo todos los artículos recibidos?  </v>
      </c>
      <c r="C49" s="116">
        <f>'Encuesta Pre-Subvebción'!C271</f>
        <v>0</v>
      </c>
      <c r="D49" s="100" t="s">
        <v>142</v>
      </c>
      <c r="E49" s="49" t="s">
        <v>177</v>
      </c>
      <c r="F49" s="103" t="e">
        <f>VLOOKUP(C49,VLOOK!B35:C37,2,FALSE)</f>
        <v>#N/A</v>
      </c>
      <c r="G49" s="77" t="e">
        <f>'Encuesta Pre-Subvebción'!D271</f>
        <v>#N/A</v>
      </c>
      <c r="H49" s="20"/>
      <c r="I49" s="78">
        <v>4</v>
      </c>
    </row>
    <row r="50" spans="1:9" ht="16" x14ac:dyDescent="0.2">
      <c r="A50" s="55">
        <f>'Encuesta Pre-Subvebción'!A305</f>
        <v>2.7</v>
      </c>
      <c r="B50" s="30" t="str">
        <f>'Encuesta Pre-Subvebción'!B305</f>
        <v>3.            ¿Quién/qué cargo tiene la función de custodiar los fondos en efectivo gastados en capacitación/talleres?</v>
      </c>
      <c r="C50" s="125"/>
      <c r="D50" s="107"/>
      <c r="E50" s="81"/>
      <c r="F50" s="126"/>
      <c r="G50" s="29"/>
      <c r="H50" s="131"/>
      <c r="I50" s="127"/>
    </row>
    <row r="52" spans="1:9" x14ac:dyDescent="0.2">
      <c r="H52" s="35" t="s">
        <v>143</v>
      </c>
      <c r="I52" s="128" t="e">
        <f>SUM(I3:I51)</f>
        <v>#N/A</v>
      </c>
    </row>
    <row r="53" spans="1:9" x14ac:dyDescent="0.2">
      <c r="H53" s="35" t="s">
        <v>144</v>
      </c>
      <c r="I53" s="128" t="e">
        <f>I52/32</f>
        <v>#N/A</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J303"/>
  <sheetViews>
    <sheetView topLeftCell="B1" zoomScale="90" zoomScaleNormal="90" workbookViewId="0">
      <selection activeCell="C15" sqref="C15"/>
    </sheetView>
  </sheetViews>
  <sheetFormatPr baseColWidth="10" defaultColWidth="9.1640625" defaultRowHeight="15" x14ac:dyDescent="0.2"/>
  <cols>
    <col min="1" max="1" width="9.1640625" style="28"/>
    <col min="2" max="2" width="89.83203125" style="112" customWidth="1"/>
    <col min="3" max="3" width="12.1640625" style="85" customWidth="1"/>
    <col min="4" max="4" width="16.5" style="85" customWidth="1"/>
    <col min="5" max="5" width="16.5" style="85" hidden="1" customWidth="1"/>
    <col min="6" max="6" width="17.5" style="35" bestFit="1" customWidth="1"/>
    <col min="7" max="7" width="28.33203125" style="31" customWidth="1"/>
    <col min="8" max="8" width="13.33203125" style="35" customWidth="1"/>
    <col min="9" max="9" width="10.83203125" style="35" customWidth="1"/>
    <col min="10" max="16384" width="9.1640625" style="28"/>
  </cols>
  <sheetData>
    <row r="2" spans="1:10" s="44" customFormat="1" ht="48" x14ac:dyDescent="0.2">
      <c r="A2" s="66" t="s">
        <v>178</v>
      </c>
      <c r="B2" s="23" t="s">
        <v>179</v>
      </c>
      <c r="C2" s="24" t="s">
        <v>180</v>
      </c>
      <c r="D2" s="89" t="s">
        <v>181</v>
      </c>
      <c r="E2" s="67"/>
      <c r="F2" s="25" t="s">
        <v>182</v>
      </c>
      <c r="G2" s="89" t="s">
        <v>183</v>
      </c>
      <c r="H2" s="25" t="s">
        <v>184</v>
      </c>
      <c r="I2" s="90" t="s">
        <v>185</v>
      </c>
    </row>
    <row r="3" spans="1:10" ht="64" x14ac:dyDescent="0.2">
      <c r="A3" s="45">
        <f>'Encuesta Pre-Subvebción'!A255</f>
        <v>3.1</v>
      </c>
      <c r="B3" s="91" t="str">
        <f>'Encuesta Pre-Subvebción'!B255</f>
        <v>1.            ¿Existen políticas y procedimientos de compras (adquisiciones) escritos?</v>
      </c>
      <c r="C3" s="92">
        <f>'Encuesta Pre-Subvebción'!C255</f>
        <v>0</v>
      </c>
      <c r="D3" s="93" t="s">
        <v>186</v>
      </c>
      <c r="E3" s="94" t="s">
        <v>196</v>
      </c>
      <c r="F3" s="95" t="e">
        <f>VLOOKUP(C3,VLOOK!$B$30:$C$32,2,FALSE)</f>
        <v>#N/A</v>
      </c>
      <c r="G3" s="96" t="e">
        <f>'Encuesta Pre-Subvebción'!D255</f>
        <v>#N/A</v>
      </c>
      <c r="H3" s="88">
        <v>4</v>
      </c>
      <c r="I3" s="97" t="e">
        <f>IF(F3="REFER FOLLOW-UP",H3,F3)</f>
        <v>#N/A</v>
      </c>
    </row>
    <row r="4" spans="1:10" x14ac:dyDescent="0.2">
      <c r="A4" s="45"/>
      <c r="B4" s="98"/>
      <c r="C4" s="99"/>
      <c r="D4" s="100"/>
      <c r="E4" s="49"/>
      <c r="F4" s="71"/>
      <c r="G4" s="101"/>
      <c r="H4" s="71"/>
      <c r="I4" s="102"/>
    </row>
    <row r="5" spans="1:10" ht="96" x14ac:dyDescent="0.2">
      <c r="A5" s="45">
        <f>'Encuesta Pre-Subvebción'!A260</f>
        <v>3.1</v>
      </c>
      <c r="B5" s="98" t="str">
        <f>'Encuesta Pre-Subvebción'!B260</f>
        <v xml:space="preserve">3.            ¿La organización tiene una política escrita respecto a la prevención de “conflictos de interés”?     </v>
      </c>
      <c r="C5" s="99">
        <f>'Encuesta Pre-Subvebción'!C260</f>
        <v>0</v>
      </c>
      <c r="D5" s="100" t="s">
        <v>187</v>
      </c>
      <c r="E5" s="49" t="s">
        <v>197</v>
      </c>
      <c r="F5" s="103" t="e">
        <f>VLOOKUP(C5,VLOOK!$B$30:$C$32,2,FALSE)</f>
        <v>#N/A</v>
      </c>
      <c r="G5" s="101" t="e">
        <f>'Encuesta Pre-Subvebción'!D260</f>
        <v>#N/A</v>
      </c>
      <c r="H5" s="20">
        <v>2</v>
      </c>
      <c r="I5" s="52">
        <v>2</v>
      </c>
    </row>
    <row r="6" spans="1:10" x14ac:dyDescent="0.2">
      <c r="A6" s="45"/>
      <c r="B6" s="104"/>
      <c r="C6" s="99"/>
      <c r="D6" s="100"/>
      <c r="E6" s="49"/>
      <c r="F6" s="71"/>
      <c r="G6" s="101"/>
      <c r="H6" s="71"/>
      <c r="I6" s="102"/>
    </row>
    <row r="7" spans="1:10" ht="48" x14ac:dyDescent="0.2">
      <c r="A7" s="45">
        <f>'Encuesta Pre-Subvebción'!A266</f>
        <v>3.2</v>
      </c>
      <c r="B7" s="98" t="str">
        <f>'Encuesta Pre-Subvebción'!B266</f>
        <v>5.            ¿Hay algún límite o mínimo a partir del cual sus políticas de compras exijan realizar una licitación competitiva (tres proveedores)?</v>
      </c>
      <c r="C7" s="99"/>
      <c r="D7" s="100" t="s">
        <v>188</v>
      </c>
      <c r="E7" s="49"/>
      <c r="F7" s="71" t="s">
        <v>189</v>
      </c>
      <c r="G7" s="101" t="e">
        <f>'Encuesta Pre-Subvebción'!D266</f>
        <v>#N/A</v>
      </c>
      <c r="H7" s="20">
        <v>4</v>
      </c>
      <c r="I7" s="52" t="str">
        <f>IF(F7="REFER FOLLOW-UP",H7,F7)</f>
        <v>ENVIAR PARA SEGUIMIENTO</v>
      </c>
    </row>
    <row r="8" spans="1:10" ht="32" x14ac:dyDescent="0.2">
      <c r="A8" s="45">
        <f>'Encuesta Pre-Subvebción'!A269</f>
        <v>3.2</v>
      </c>
      <c r="B8" s="98" t="str">
        <f>'Encuesta Pre-Subvebción'!B269</f>
        <v xml:space="preserve">6.            ¿En general se eligen las ofertas con los menores precios y si no se elige el precio más bajo, se desarrolla un documento con una justificación?  </v>
      </c>
      <c r="C8" s="99">
        <f>'Encuesta Pre-Subvebción'!C269</f>
        <v>0</v>
      </c>
      <c r="D8" s="100" t="s">
        <v>190</v>
      </c>
      <c r="E8" s="49" t="s">
        <v>198</v>
      </c>
      <c r="F8" s="103" t="e">
        <f>VLOOKUP(C8,VLOOK!B17:C19,2,FALSE)</f>
        <v>#N/A</v>
      </c>
      <c r="G8" s="101"/>
      <c r="H8" s="71"/>
      <c r="I8" s="102" t="e">
        <f>+F8</f>
        <v>#N/A</v>
      </c>
    </row>
    <row r="9" spans="1:10" ht="32" x14ac:dyDescent="0.2">
      <c r="A9" s="45">
        <f>'Encuesta Pre-Subvebción'!A307</f>
        <v>3.3</v>
      </c>
      <c r="B9" s="98" t="str">
        <f>'Encuesta Pre-Subvebción'!B307</f>
        <v xml:space="preserve">4.            ¿Se siguen reglas de adquisición competitiva al elegir instalaciones/lugares externos para capacitación o eventos con tarifa pagada? </v>
      </c>
      <c r="C9" s="99">
        <f>'Encuesta Pre-Subvebción'!C307</f>
        <v>0</v>
      </c>
      <c r="D9" s="100" t="s">
        <v>191</v>
      </c>
      <c r="E9" s="49" t="s">
        <v>199</v>
      </c>
      <c r="F9" s="103" t="e">
        <f>VLOOKUP(C9,VLOOK!$B$40:$C$42,2,FALSE)</f>
        <v>#N/A</v>
      </c>
      <c r="G9" s="101" t="e">
        <f>'Encuesta Pre-Subvebción'!D307</f>
        <v>#N/A</v>
      </c>
      <c r="H9" s="20">
        <v>4</v>
      </c>
      <c r="I9" s="52" t="e">
        <f>IF(F9="REFER FOLLOW-UP",H9,F9)</f>
        <v>#N/A</v>
      </c>
    </row>
    <row r="10" spans="1:10" ht="32" x14ac:dyDescent="0.2">
      <c r="A10" s="45">
        <f>'Encuesta Pre-Subvebción'!A339</f>
        <v>3.3</v>
      </c>
      <c r="B10" s="98" t="str">
        <f>'Encuesta Pre-Subvebción'!B339</f>
        <v>1.            ¿Existen pagos de anticipos (antes de los gastos) o rembolsos (después de los gastos) a los beneficiarios secundarios/contratistas?</v>
      </c>
      <c r="C10" s="99">
        <f>'Encuesta Pre-Subvebción'!C339</f>
        <v>0</v>
      </c>
      <c r="D10" s="100"/>
      <c r="E10" s="49"/>
      <c r="F10" s="71"/>
      <c r="G10" s="101"/>
      <c r="H10" s="71"/>
      <c r="I10" s="102"/>
    </row>
    <row r="11" spans="1:10" x14ac:dyDescent="0.2">
      <c r="A11" s="45">
        <f>'Encuesta Pre-Subvebción'!A341</f>
        <v>3.3</v>
      </c>
      <c r="B11" s="98"/>
      <c r="C11" s="99"/>
      <c r="D11" s="100"/>
      <c r="E11" s="49"/>
      <c r="F11" s="71"/>
      <c r="G11" s="101"/>
      <c r="H11" s="71"/>
      <c r="I11" s="102"/>
    </row>
    <row r="12" spans="1:10" ht="32" x14ac:dyDescent="0.2">
      <c r="A12" s="55">
        <f>'Encuesta Pre-Subvebción'!A343</f>
        <v>3.3</v>
      </c>
      <c r="B12" s="105" t="str">
        <f>'Encuesta Pre-Subvebción'!B343</f>
        <v>2.            Los Beneficiarios secundarios/contratistas presentan informes financieros y programáticos periódicos a la empresa/organización?</v>
      </c>
      <c r="C12" s="106">
        <f>'Encuesta Pre-Subvebción'!C343</f>
        <v>0</v>
      </c>
      <c r="D12" s="107" t="s">
        <v>192</v>
      </c>
      <c r="E12" s="81" t="s">
        <v>200</v>
      </c>
      <c r="F12" s="108" t="e">
        <f>VLOOKUP(C12,VLOOK!$B$30:$C$32,2,FALSE)</f>
        <v>#N/A</v>
      </c>
      <c r="G12" s="109" t="e">
        <f>'Encuesta Pre-Subvebción'!D343</f>
        <v>#N/A</v>
      </c>
      <c r="H12" s="21"/>
      <c r="I12" s="62" t="e">
        <f>IF(F12="REFER FOLLOW-UP",H12,F12)</f>
        <v>#N/A</v>
      </c>
      <c r="J12" s="28" t="s">
        <v>193</v>
      </c>
    </row>
    <row r="13" spans="1:10" x14ac:dyDescent="0.2">
      <c r="B13" s="110"/>
    </row>
    <row r="14" spans="1:10" x14ac:dyDescent="0.2">
      <c r="B14" s="98"/>
      <c r="G14" s="35" t="s">
        <v>194</v>
      </c>
      <c r="I14" s="65" t="e">
        <f>SUM(I3:I12)</f>
        <v>#N/A</v>
      </c>
    </row>
    <row r="15" spans="1:10" x14ac:dyDescent="0.2">
      <c r="B15" s="98"/>
      <c r="G15" s="35" t="s">
        <v>195</v>
      </c>
      <c r="I15" s="65" t="e">
        <f>I14/5</f>
        <v>#N/A</v>
      </c>
    </row>
    <row r="16" spans="1:10" x14ac:dyDescent="0.2">
      <c r="B16" s="98"/>
    </row>
    <row r="17" spans="2:2" x14ac:dyDescent="0.2">
      <c r="B17" s="98"/>
    </row>
    <row r="18" spans="2:2" x14ac:dyDescent="0.2">
      <c r="B18" s="98"/>
    </row>
    <row r="19" spans="2:2" x14ac:dyDescent="0.2">
      <c r="B19" s="98"/>
    </row>
    <row r="20" spans="2:2" x14ac:dyDescent="0.2">
      <c r="B20" s="98"/>
    </row>
    <row r="21" spans="2:2" x14ac:dyDescent="0.2">
      <c r="B21" s="98"/>
    </row>
    <row r="22" spans="2:2" x14ac:dyDescent="0.2">
      <c r="B22" s="98"/>
    </row>
    <row r="23" spans="2:2" x14ac:dyDescent="0.2">
      <c r="B23" s="98"/>
    </row>
    <row r="24" spans="2:2" x14ac:dyDescent="0.2">
      <c r="B24" s="98"/>
    </row>
    <row r="25" spans="2:2" x14ac:dyDescent="0.2">
      <c r="B25" s="98"/>
    </row>
    <row r="26" spans="2:2" x14ac:dyDescent="0.2">
      <c r="B26" s="98"/>
    </row>
    <row r="27" spans="2:2" x14ac:dyDescent="0.2">
      <c r="B27" s="98"/>
    </row>
    <row r="28" spans="2:2" x14ac:dyDescent="0.2">
      <c r="B28" s="98"/>
    </row>
    <row r="29" spans="2:2" x14ac:dyDescent="0.2">
      <c r="B29" s="98"/>
    </row>
    <row r="30" spans="2:2" x14ac:dyDescent="0.2">
      <c r="B30" s="98"/>
    </row>
    <row r="31" spans="2:2" x14ac:dyDescent="0.2">
      <c r="B31" s="98"/>
    </row>
    <row r="32" spans="2:2" x14ac:dyDescent="0.2">
      <c r="B32" s="98"/>
    </row>
    <row r="33" spans="2:6" x14ac:dyDescent="0.2">
      <c r="B33" s="105"/>
      <c r="F33" s="111"/>
    </row>
    <row r="47" spans="2:6" x14ac:dyDescent="0.2">
      <c r="F47" s="111"/>
    </row>
    <row r="49" spans="6:6" x14ac:dyDescent="0.2">
      <c r="F49" s="111"/>
    </row>
    <row r="58" spans="6:6" x14ac:dyDescent="0.2">
      <c r="F58" s="111"/>
    </row>
    <row r="75" spans="6:6" x14ac:dyDescent="0.2">
      <c r="F75" s="111"/>
    </row>
    <row r="83" spans="6:6" x14ac:dyDescent="0.2">
      <c r="F83" s="111"/>
    </row>
    <row r="86" spans="6:6" x14ac:dyDescent="0.2">
      <c r="F86" s="111"/>
    </row>
    <row r="88" spans="6:6" x14ac:dyDescent="0.2">
      <c r="F88" s="111"/>
    </row>
    <row r="91" spans="6:6" x14ac:dyDescent="0.2">
      <c r="F91" s="111"/>
    </row>
    <row r="93" spans="6:6" x14ac:dyDescent="0.2">
      <c r="F93" s="111"/>
    </row>
    <row r="119" spans="6:6" x14ac:dyDescent="0.2">
      <c r="F119" s="111"/>
    </row>
    <row r="125" spans="6:6" x14ac:dyDescent="0.2">
      <c r="F125" s="111"/>
    </row>
    <row r="132" spans="6:6" x14ac:dyDescent="0.2">
      <c r="F132" s="111"/>
    </row>
    <row r="135" spans="6:6" x14ac:dyDescent="0.2">
      <c r="F135" s="111"/>
    </row>
    <row r="139" spans="6:6" x14ac:dyDescent="0.2">
      <c r="F139" s="111"/>
    </row>
    <row r="141" spans="6:6" x14ac:dyDescent="0.2">
      <c r="F141" s="111"/>
    </row>
    <row r="143" spans="6:6" x14ac:dyDescent="0.2">
      <c r="F143" s="111"/>
    </row>
    <row r="144" spans="6:6" x14ac:dyDescent="0.2">
      <c r="F144" s="111"/>
    </row>
    <row r="148" spans="6:6" x14ac:dyDescent="0.2">
      <c r="F148" s="111"/>
    </row>
    <row r="287" spans="6:6" x14ac:dyDescent="0.2">
      <c r="F287" s="111"/>
    </row>
    <row r="289" spans="6:6" x14ac:dyDescent="0.2">
      <c r="F289" s="111"/>
    </row>
    <row r="291" spans="6:6" x14ac:dyDescent="0.2">
      <c r="F291" s="111"/>
    </row>
    <row r="303" spans="6:6" x14ac:dyDescent="0.2">
      <c r="F303" s="11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2:J25"/>
  <sheetViews>
    <sheetView topLeftCell="A4" workbookViewId="0">
      <selection activeCell="C16" sqref="C16"/>
    </sheetView>
  </sheetViews>
  <sheetFormatPr baseColWidth="10" defaultColWidth="9.1640625" defaultRowHeight="15" x14ac:dyDescent="0.2"/>
  <cols>
    <col min="1" max="1" width="9.1640625" style="28"/>
    <col min="2" max="2" width="66.1640625" style="31" customWidth="1"/>
    <col min="3" max="3" width="16.5" style="35" customWidth="1"/>
    <col min="4" max="4" width="14.5" style="35" customWidth="1"/>
    <col min="5" max="5" width="14.5" style="85" hidden="1" customWidth="1"/>
    <col min="6" max="6" width="17.5" style="28" bestFit="1" customWidth="1"/>
    <col min="7" max="7" width="25.5" style="31" customWidth="1"/>
    <col min="8" max="8" width="13.83203125" style="28" customWidth="1"/>
    <col min="9" max="9" width="9.83203125" style="87" customWidth="1"/>
    <col min="10" max="16384" width="9.1640625" style="28"/>
  </cols>
  <sheetData>
    <row r="2" spans="1:10" s="44" customFormat="1" ht="32" x14ac:dyDescent="0.2">
      <c r="A2" s="66" t="s">
        <v>201</v>
      </c>
      <c r="B2" s="23" t="s">
        <v>202</v>
      </c>
      <c r="C2" s="24" t="s">
        <v>203</v>
      </c>
      <c r="D2" s="24" t="s">
        <v>204</v>
      </c>
      <c r="E2" s="67"/>
      <c r="F2" s="25" t="s">
        <v>205</v>
      </c>
      <c r="G2" s="24" t="s">
        <v>206</v>
      </c>
      <c r="H2" s="68" t="s">
        <v>207</v>
      </c>
      <c r="I2" s="69" t="s">
        <v>208</v>
      </c>
    </row>
    <row r="3" spans="1:10" x14ac:dyDescent="0.2">
      <c r="A3" s="45">
        <f>'Encuesta Pre-Subvebción'!A107</f>
        <v>4.0999999999999996</v>
      </c>
      <c r="B3" s="70"/>
      <c r="C3" s="71"/>
      <c r="D3" s="51"/>
      <c r="E3" s="72"/>
      <c r="F3" s="26"/>
      <c r="G3" s="27"/>
      <c r="H3" s="73"/>
      <c r="I3" s="74"/>
    </row>
    <row r="4" spans="1:10" ht="32" x14ac:dyDescent="0.2">
      <c r="A4" s="45">
        <f>'Encuesta Pre-Subvebción'!A109</f>
        <v>4.2</v>
      </c>
      <c r="B4" s="75" t="str">
        <f>'Encuesta Pre-Subvebción'!B109</f>
        <v>4.            ¿La organización utiliza hojas de tiempo para todo el personal?</v>
      </c>
      <c r="C4" s="76">
        <f>'Encuesta Pre-Subvebción'!C109</f>
        <v>0</v>
      </c>
      <c r="D4" s="48" t="s">
        <v>209</v>
      </c>
      <c r="E4" s="49" t="s">
        <v>227</v>
      </c>
      <c r="F4" s="50" t="e">
        <f>VLOOKUP(C4,VLOOK!$B$30:$C$32,2,FALSE)</f>
        <v>#N/A</v>
      </c>
      <c r="G4" s="77" t="e">
        <f>'Encuesta Pre-Subvebción'!D109</f>
        <v>#N/A</v>
      </c>
      <c r="H4" s="20"/>
      <c r="I4" s="78" t="e">
        <f>IF(F4="REFER FOLLOW-UP",H4,F4)</f>
        <v>#N/A</v>
      </c>
    </row>
    <row r="5" spans="1:10" ht="16" x14ac:dyDescent="0.2">
      <c r="A5" s="45">
        <f>'Encuesta Pre-Subvebción'!A111</f>
        <v>4.0999999999999996</v>
      </c>
      <c r="B5" s="75" t="str">
        <f>'Encuesta Pre-Subvebción'!B111</f>
        <v>5.            ¿Existen políticas de recursos humanos escritas?</v>
      </c>
      <c r="C5" s="76">
        <f>'Encuesta Pre-Subvebción'!C111</f>
        <v>0</v>
      </c>
      <c r="D5" s="48" t="s">
        <v>210</v>
      </c>
      <c r="E5" s="49" t="s">
        <v>228</v>
      </c>
      <c r="F5" s="50">
        <v>2</v>
      </c>
      <c r="G5" s="77" t="e">
        <f>'Encuesta Pre-Subvebción'!D111</f>
        <v>#N/A</v>
      </c>
      <c r="H5" s="20"/>
      <c r="I5" s="78">
        <f>IF(F5="REFER FOLLOW-UP",H5,F5)</f>
        <v>2</v>
      </c>
      <c r="J5" s="28" t="s">
        <v>211</v>
      </c>
    </row>
    <row r="6" spans="1:10" ht="16" x14ac:dyDescent="0.2">
      <c r="A6" s="45">
        <f>'Encuesta Pre-Subvebción'!A210</f>
        <v>4.0999999999999996</v>
      </c>
      <c r="B6" s="75" t="str">
        <f>'Encuesta Pre-Subvebción'!B210</f>
        <v xml:space="preserve">1.            ¿Todos los empleados cuentan con contratos laborales legales? </v>
      </c>
      <c r="C6" s="76">
        <f>'Encuesta Pre-Subvebción'!C210</f>
        <v>0</v>
      </c>
      <c r="D6" s="48" t="s">
        <v>212</v>
      </c>
      <c r="E6" s="49" t="s">
        <v>229</v>
      </c>
      <c r="F6" s="50" t="e">
        <f>VLOOKUP(C6,VLOOK!$B$4:$C$6,2,FALSE)</f>
        <v>#N/A</v>
      </c>
      <c r="G6" s="77"/>
      <c r="H6" s="73"/>
      <c r="I6" s="74">
        <v>2</v>
      </c>
    </row>
    <row r="7" spans="1:10" ht="16" x14ac:dyDescent="0.2">
      <c r="A7" s="45">
        <f>'Encuesta Pre-Subvebción'!A212</f>
        <v>4.3</v>
      </c>
      <c r="B7" s="75" t="str">
        <f>'Encuesta Pre-Subvebción'!B212</f>
        <v xml:space="preserve">2.            ¿Todo el personal está en los registros de la nómina? </v>
      </c>
      <c r="C7" s="76">
        <f>'Encuesta Pre-Subvebción'!C212</f>
        <v>0</v>
      </c>
      <c r="D7" s="48" t="s">
        <v>213</v>
      </c>
      <c r="E7" s="49" t="s">
        <v>230</v>
      </c>
      <c r="F7" s="50" t="e">
        <f>VLOOKUP(C7,VLOOK!$B$35:$C$37,2,FALSE)</f>
        <v>#N/A</v>
      </c>
      <c r="G7" s="77" t="e">
        <f>'Encuesta Pre-Subvebción'!D212</f>
        <v>#N/A</v>
      </c>
      <c r="H7" s="20"/>
      <c r="I7" s="78" t="e">
        <f>IF(F7="REFER FOLLOW-UP",H7,F7)</f>
        <v>#N/A</v>
      </c>
    </row>
    <row r="8" spans="1:10" ht="32" x14ac:dyDescent="0.2">
      <c r="A8" s="45">
        <f>'Encuesta Pre-Subvebción'!A214</f>
        <v>4.3</v>
      </c>
      <c r="B8" s="75" t="str">
        <f>'Encuesta Pre-Subvebción'!B214</f>
        <v>3.            ¿El salario bruto de la nómina coincide con el salario establecido en el  contrato del empleado?</v>
      </c>
      <c r="C8" s="76">
        <f>'Encuesta Pre-Subvebción'!C214</f>
        <v>0</v>
      </c>
      <c r="D8" s="48" t="s">
        <v>214</v>
      </c>
      <c r="E8" s="49" t="s">
        <v>231</v>
      </c>
      <c r="F8" s="50" t="e">
        <f>VLOOKUP(C8,VLOOK!$B$35:$C$37,2,FALSE)</f>
        <v>#N/A</v>
      </c>
      <c r="G8" s="77" t="e">
        <f>'Encuesta Pre-Subvebción'!D214</f>
        <v>#N/A</v>
      </c>
      <c r="H8" s="20"/>
      <c r="I8" s="78" t="e">
        <f>IF(F8="REFER FOLLOW-UP",H8,F8)</f>
        <v>#N/A</v>
      </c>
    </row>
    <row r="9" spans="1:10" ht="48" x14ac:dyDescent="0.2">
      <c r="A9" s="45">
        <f>'Encuesta Pre-Subvebción'!A216</f>
        <v>4.3</v>
      </c>
      <c r="B9" s="75" t="str">
        <f>'Encuesta Pre-Subvebción'!B216</f>
        <v>4.            ¿La organización garantiza que las hojas de control de tiempo de todo el personal se llenen y firmen debidamente, tanto por el personal como por el supervisor antes de hacer el cálculo de la nómina?</v>
      </c>
      <c r="C9" s="76">
        <f>'Encuesta Pre-Subvebción'!C216</f>
        <v>0</v>
      </c>
      <c r="D9" s="48" t="s">
        <v>215</v>
      </c>
      <c r="E9" s="49" t="s">
        <v>232</v>
      </c>
      <c r="F9" s="50" t="e">
        <f>VLOOKUP(C9,VLOOK!$B$12:$C$14,2,FALSE)</f>
        <v>#N/A</v>
      </c>
      <c r="G9" s="77"/>
      <c r="H9" s="73"/>
      <c r="I9" s="74" t="e">
        <f>+F9</f>
        <v>#N/A</v>
      </c>
    </row>
    <row r="10" spans="1:10" ht="32" x14ac:dyDescent="0.2">
      <c r="A10" s="45">
        <f>'Encuesta Pre-Subvebción'!A218</f>
        <v>4.3</v>
      </c>
      <c r="B10" s="75" t="str">
        <f>'Encuesta Pre-Subvebción'!B218</f>
        <v>5.            ¿Las hojas de nómina son revisadas y contrafirmadas por el funcionario adecuado?</v>
      </c>
      <c r="C10" s="76">
        <f>'Encuesta Pre-Subvebción'!C218</f>
        <v>0</v>
      </c>
      <c r="D10" s="48" t="s">
        <v>216</v>
      </c>
      <c r="E10" s="49" t="s">
        <v>233</v>
      </c>
      <c r="F10" s="50" t="e">
        <f>VLOOKUP(C10,VLOOK!$B$4:$C$6,2,FALSE)</f>
        <v>#N/A</v>
      </c>
      <c r="G10" s="77" t="e">
        <f>'Encuesta Pre-Subvebción'!D218</f>
        <v>#N/A</v>
      </c>
      <c r="H10" s="73"/>
      <c r="I10" s="74">
        <v>3</v>
      </c>
    </row>
    <row r="11" spans="1:10" ht="48" x14ac:dyDescent="0.2">
      <c r="A11" s="45">
        <f>'Encuesta Pre-Subvebción'!A221</f>
        <v>4.3</v>
      </c>
      <c r="B11" s="75" t="str">
        <f>'Encuesta Pre-Subvebción'!B221</f>
        <v>6.            ¿La organización utiliza las hojas de tiempo (horas) como base para calcular y pagar los salarios a distintos contratos/subvenciones?  Si no es así, por favor explique.</v>
      </c>
      <c r="C11" s="76">
        <f>'Encuesta Pre-Subvebción'!C221</f>
        <v>0</v>
      </c>
      <c r="D11" s="48" t="s">
        <v>217</v>
      </c>
      <c r="E11" s="49" t="s">
        <v>234</v>
      </c>
      <c r="F11" s="50" t="e">
        <f>VLOOKUP(C11,VLOOK!$B$4:$C$6,2,FALSE)</f>
        <v>#N/A</v>
      </c>
      <c r="G11" s="77"/>
      <c r="H11" s="73"/>
      <c r="I11" s="74">
        <v>3</v>
      </c>
    </row>
    <row r="12" spans="1:10" ht="48" x14ac:dyDescent="0.2">
      <c r="A12" s="45">
        <f>'Encuesta Pre-Subvebción'!A223</f>
        <v>4.3</v>
      </c>
      <c r="B12" s="75" t="str">
        <f>'Encuesta Pre-Subvebción'!B223</f>
        <v>7.            ¿La nómina se paga por transferencia bancaria a las cuentas bancarias individuales O con cheque a nombre de cada miembro del personal?  Si no es así, explicar cómo se paga la nómina.</v>
      </c>
      <c r="C12" s="76">
        <f>'Encuesta Pre-Subvebción'!C223</f>
        <v>0</v>
      </c>
      <c r="D12" s="48"/>
      <c r="E12" s="49"/>
      <c r="F12" s="26"/>
      <c r="G12" s="77"/>
      <c r="H12" s="73"/>
      <c r="I12" s="74"/>
    </row>
    <row r="13" spans="1:10" ht="28.25" customHeight="1" x14ac:dyDescent="0.2">
      <c r="A13" s="45">
        <f>'Encuesta Pre-Subvebción'!A279</f>
        <v>4.4000000000000004</v>
      </c>
      <c r="B13" s="75" t="str">
        <f>'Encuesta Pre-Subvebción'!B279</f>
        <v>1.            ¿Existen políticas y procedimientos de viaje por escrito?</v>
      </c>
      <c r="C13" s="76">
        <f>'Encuesta Pre-Subvebción'!C279</f>
        <v>0</v>
      </c>
      <c r="D13" s="48" t="s">
        <v>218</v>
      </c>
      <c r="E13" s="49" t="s">
        <v>235</v>
      </c>
      <c r="F13" s="50" t="e">
        <f>VLOOKUP(C13,VLOOK!$B$35:$C$37,2,FALSE)</f>
        <v>#N/A</v>
      </c>
      <c r="G13" s="77" t="e">
        <f>'Encuesta Pre-Subvebción'!D279</f>
        <v>#N/A</v>
      </c>
      <c r="H13" s="20">
        <v>4</v>
      </c>
      <c r="I13" s="78" t="e">
        <f>IF(F13="REFER FOLLOW-UP",H13,F13)</f>
        <v>#N/A</v>
      </c>
    </row>
    <row r="14" spans="1:10" ht="32" x14ac:dyDescent="0.2">
      <c r="A14" s="45">
        <f>'Encuesta Pre-Subvebción'!A281</f>
        <v>4.4000000000000004</v>
      </c>
      <c r="B14" s="75" t="str">
        <f>'Encuesta Pre-Subvebción'!B281</f>
        <v xml:space="preserve">2.            ¿Las políticas describen las tarifas que se van a utilizar para alojamiento y viáticos (alimentos)?  </v>
      </c>
      <c r="C14" s="76">
        <f>'Encuesta Pre-Subvebción'!C281</f>
        <v>0</v>
      </c>
      <c r="D14" s="48" t="s">
        <v>219</v>
      </c>
      <c r="E14" s="49" t="s">
        <v>236</v>
      </c>
      <c r="F14" s="50" t="e">
        <f>VLOOKUP(C14,VLOOK!$B$12:$C$14,2,FALSE)</f>
        <v>#N/A</v>
      </c>
      <c r="G14" s="77"/>
      <c r="H14" s="73"/>
      <c r="I14" s="74" t="e">
        <f>+F14</f>
        <v>#N/A</v>
      </c>
    </row>
    <row r="15" spans="1:10" ht="16" x14ac:dyDescent="0.2">
      <c r="A15" s="45">
        <f>'Encuesta Pre-Subvebción'!A283</f>
        <v>4.4000000000000004</v>
      </c>
      <c r="B15" s="75" t="str">
        <f>'Encuesta Pre-Subvebción'!B283</f>
        <v>3.            ¿Se otorgan anticipos de viaje a los empleados que viajan?</v>
      </c>
      <c r="C15" s="76">
        <f>'Encuesta Pre-Subvebción'!C283</f>
        <v>0</v>
      </c>
      <c r="D15" s="48"/>
      <c r="E15" s="49"/>
      <c r="F15" s="26"/>
      <c r="G15" s="77"/>
      <c r="H15" s="73"/>
      <c r="I15" s="74"/>
    </row>
    <row r="16" spans="1:10" ht="32" x14ac:dyDescent="0.2">
      <c r="A16" s="45">
        <f>'Encuesta Pre-Subvebción'!A285</f>
        <v>4.4000000000000004</v>
      </c>
      <c r="B16" s="75" t="str">
        <f>'Encuesta Pre-Subvebción'!B285</f>
        <v>4.            ¿Es obligatorio que los empleados llenen una solicitud anticipada de viaje antes de recibir un anticipo?</v>
      </c>
      <c r="C16" s="76">
        <f>'Encuesta Pre-Subvebción'!C285</f>
        <v>0</v>
      </c>
      <c r="D16" s="48" t="s">
        <v>220</v>
      </c>
      <c r="E16" s="49" t="s">
        <v>237</v>
      </c>
      <c r="F16" s="50" t="e">
        <f>VLOOKUP(C16,VLOOK!$B$12:$C$14,2,FALSE)</f>
        <v>#N/A</v>
      </c>
      <c r="G16" s="77"/>
      <c r="H16" s="73"/>
      <c r="I16" s="74" t="e">
        <f>+F16</f>
        <v>#N/A</v>
      </c>
    </row>
    <row r="17" spans="1:9" ht="16" x14ac:dyDescent="0.2">
      <c r="A17" s="45">
        <f>'Encuesta Pre-Subvebción'!A287</f>
        <v>4.4000000000000004</v>
      </c>
      <c r="B17" s="75" t="str">
        <f>'Encuesta Pre-Subvebción'!B287</f>
        <v>5.            ¿Quien aprueba los anticipos de viaje?</v>
      </c>
      <c r="C17" s="76"/>
      <c r="D17" s="48"/>
      <c r="E17" s="49"/>
      <c r="F17" s="26"/>
      <c r="G17" s="77"/>
      <c r="H17" s="73"/>
      <c r="I17" s="74"/>
    </row>
    <row r="18" spans="1:9" ht="32" x14ac:dyDescent="0.2">
      <c r="A18" s="45">
        <f>'Encuesta Pre-Subvebción'!A289</f>
        <v>4.4000000000000004</v>
      </c>
      <c r="B18" s="75" t="str">
        <f>'Encuesta Pre-Subvebción'!B289</f>
        <v xml:space="preserve">6.            ¿Los informes de anticipos o reembolsos de gastos de viaje se autorizan/contabilizan con tiempo razonable al terminar cada viaje?  </v>
      </c>
      <c r="C18" s="76">
        <f>'Encuesta Pre-Subvebción'!C289</f>
        <v>0</v>
      </c>
      <c r="D18" s="48" t="s">
        <v>221</v>
      </c>
      <c r="E18" s="49" t="s">
        <v>238</v>
      </c>
      <c r="F18" s="50" t="e">
        <f>VLOOKUP(C18,VLOOK!$B$30:$C$32,2,FALSE)</f>
        <v>#N/A</v>
      </c>
      <c r="G18" s="77" t="e">
        <f>'Encuesta Pre-Subvebción'!D289</f>
        <v>#N/A</v>
      </c>
      <c r="H18" s="20">
        <v>4</v>
      </c>
      <c r="I18" s="78" t="e">
        <f>IF(F18="REFER FOLLOW-UP",H18,F18)</f>
        <v>#N/A</v>
      </c>
    </row>
    <row r="19" spans="1:9" ht="16" x14ac:dyDescent="0.2">
      <c r="A19" s="45">
        <f>'Encuesta Pre-Subvebción'!A291</f>
        <v>4.4000000000000004</v>
      </c>
      <c r="B19" s="75" t="str">
        <f>'Encuesta Pre-Subvebción'!B291</f>
        <v xml:space="preserve">7.            ¿Quién recibe y aprueba los informes de gastos de viaje?  </v>
      </c>
      <c r="C19" s="76"/>
      <c r="D19" s="48"/>
      <c r="E19" s="49"/>
      <c r="F19" s="26"/>
      <c r="G19" s="77"/>
      <c r="H19" s="73"/>
      <c r="I19" s="74"/>
    </row>
    <row r="20" spans="1:9" ht="48" x14ac:dyDescent="0.2">
      <c r="A20" s="45">
        <f>'Encuesta Pre-Subvebción'!A294</f>
        <v>4.4000000000000004</v>
      </c>
      <c r="B20" s="75" t="str">
        <f>'Encuesta Pre-Subvebción'!B294</f>
        <v>8.            Si se proporcionan alimentos durante una capacitación y son pagados por la organización u otro patrocinador,  ¿se descuenta ese monto de los viáticos proporcionados al empleado?</v>
      </c>
      <c r="C20" s="76">
        <f>'Encuesta Pre-Subvebción'!C294</f>
        <v>0</v>
      </c>
      <c r="D20" s="48" t="s">
        <v>222</v>
      </c>
      <c r="E20" s="49" t="s">
        <v>239</v>
      </c>
      <c r="F20" s="50" t="e">
        <f>VLOOKUP(C20,VLOOK!$B$12:$C$14,2,FALSE)</f>
        <v>#N/A</v>
      </c>
      <c r="G20" s="77"/>
      <c r="H20" s="73"/>
      <c r="I20" s="74" t="e">
        <f>+F20</f>
        <v>#N/A</v>
      </c>
    </row>
    <row r="21" spans="1:9" ht="48" x14ac:dyDescent="0.2">
      <c r="A21" s="45">
        <f>'Encuesta Pre-Subvebción'!A301</f>
        <v>4.4000000000000004</v>
      </c>
      <c r="B21" s="75" t="str">
        <f>'Encuesta Pre-Subvebción'!B301</f>
        <v>1.            ¿Los participantes en un taller en general reciben algún honorario o estipendio (sin incluir costos de viaje) mientras participan en los talleres o capacitación?</v>
      </c>
      <c r="C21" s="76">
        <f>'Encuesta Pre-Subvebción'!C301</f>
        <v>0</v>
      </c>
      <c r="D21" s="48" t="s">
        <v>223</v>
      </c>
      <c r="E21" s="49" t="s">
        <v>240</v>
      </c>
      <c r="F21" s="50" t="e">
        <f>VLOOKUP(C21,VLOOK!$H$4:$I$6,2,FALSE)</f>
        <v>#N/A</v>
      </c>
      <c r="G21" s="77"/>
      <c r="H21" s="73"/>
      <c r="I21" s="74" t="e">
        <f>+F21</f>
        <v>#N/A</v>
      </c>
    </row>
    <row r="22" spans="1:9" ht="32" x14ac:dyDescent="0.2">
      <c r="A22" s="55">
        <f>'Encuesta Pre-Subvebción'!A303</f>
        <v>4.4000000000000004</v>
      </c>
      <c r="B22" s="79" t="str">
        <f>'Encuesta Pre-Subvebción'!B303</f>
        <v>2.            ¿Cuál es la política respecto al rembolso de los costos de viaje de los participantes?</v>
      </c>
      <c r="C22" s="80"/>
      <c r="D22" s="58"/>
      <c r="E22" s="81"/>
      <c r="F22" s="29"/>
      <c r="G22" s="82" t="s">
        <v>224</v>
      </c>
      <c r="H22" s="83"/>
      <c r="I22" s="84"/>
    </row>
    <row r="24" spans="1:9" x14ac:dyDescent="0.2">
      <c r="G24" s="28"/>
      <c r="H24" s="32" t="s">
        <v>225</v>
      </c>
      <c r="I24" s="86" t="e">
        <f>SUM(I3:I22)</f>
        <v>#N/A</v>
      </c>
    </row>
    <row r="25" spans="1:9" x14ac:dyDescent="0.2">
      <c r="G25" s="28"/>
      <c r="H25" s="32" t="s">
        <v>226</v>
      </c>
      <c r="I25" s="86" t="e">
        <f>I24/14</f>
        <v>#N/A</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2:I8"/>
  <sheetViews>
    <sheetView topLeftCell="B1" zoomScale="90" zoomScaleNormal="90" workbookViewId="0">
      <selection activeCell="F19" sqref="F19"/>
    </sheetView>
  </sheetViews>
  <sheetFormatPr baseColWidth="10" defaultColWidth="9.1640625" defaultRowHeight="15" x14ac:dyDescent="0.2"/>
  <cols>
    <col min="1" max="1" width="8" style="28" customWidth="1"/>
    <col min="2" max="2" width="76.5" style="63" customWidth="1"/>
    <col min="3" max="3" width="12.1640625" style="35" customWidth="1"/>
    <col min="4" max="4" width="18" style="28" customWidth="1"/>
    <col min="5" max="5" width="8.5" style="64" hidden="1" customWidth="1"/>
    <col min="6" max="6" width="17.5" style="28" bestFit="1" customWidth="1"/>
    <col min="7" max="7" width="40" style="28" customWidth="1"/>
    <col min="8" max="8" width="15.33203125" style="28" customWidth="1"/>
    <col min="9" max="9" width="11.1640625" style="35" customWidth="1"/>
    <col min="10" max="16384" width="9.1640625" style="28"/>
  </cols>
  <sheetData>
    <row r="2" spans="1:9" s="44" customFormat="1" ht="48" x14ac:dyDescent="0.2">
      <c r="A2" s="36" t="s">
        <v>241</v>
      </c>
      <c r="B2" s="37" t="s">
        <v>242</v>
      </c>
      <c r="C2" s="38" t="s">
        <v>243</v>
      </c>
      <c r="D2" s="39" t="s">
        <v>244</v>
      </c>
      <c r="E2" s="40"/>
      <c r="F2" s="41" t="s">
        <v>245</v>
      </c>
      <c r="G2" s="39" t="s">
        <v>246</v>
      </c>
      <c r="H2" s="42" t="s">
        <v>247</v>
      </c>
      <c r="I2" s="43" t="s">
        <v>248</v>
      </c>
    </row>
    <row r="3" spans="1:9" ht="36.75" customHeight="1" x14ac:dyDescent="0.2">
      <c r="A3" s="45">
        <f>'Encuesta Pre-Subvebción'!A33</f>
        <v>5</v>
      </c>
      <c r="B3" s="46" t="str">
        <f>'Encuesta Pre-Subvebción'!B33</f>
        <v xml:space="preserve">1. ¿La organización tuvo un proyecto terminado o suspendido por incumplimiento o debido a un bajo desempeño? </v>
      </c>
      <c r="C3" s="47">
        <f>'Encuesta Pre-Subvebción'!C33</f>
        <v>0</v>
      </c>
      <c r="D3" s="48" t="s">
        <v>249</v>
      </c>
      <c r="E3" s="49" t="s">
        <v>254</v>
      </c>
      <c r="F3" s="50" t="e">
        <f>VLOOKUP(C3,VLOOK!H24:I26,2,FALSE)</f>
        <v>#N/A</v>
      </c>
      <c r="G3" s="26"/>
      <c r="H3" s="20"/>
      <c r="I3" s="52" t="e">
        <f>IF(F3="REFER FOLLOW-UP",H3,F3)</f>
        <v>#N/A</v>
      </c>
    </row>
    <row r="4" spans="1:9" ht="21" customHeight="1" x14ac:dyDescent="0.2">
      <c r="A4" s="45">
        <f>'Encuesta Pre-Subvebción'!A35</f>
        <v>5.2</v>
      </c>
      <c r="B4" s="46" t="str">
        <f>'Encuesta Pre-Subvebción'!B35</f>
        <v>2.  Sírvase proporcionar tres referencias de desempeño previo utilizando el formato del Apéndice I.</v>
      </c>
      <c r="C4" s="47"/>
      <c r="D4" s="48"/>
      <c r="E4" s="53"/>
      <c r="F4" s="54" t="s">
        <v>250</v>
      </c>
      <c r="G4" s="26" t="s">
        <v>251</v>
      </c>
      <c r="H4" s="20">
        <v>4</v>
      </c>
      <c r="I4" s="52" t="str">
        <f>IF(F4="REFER FOLLOW-UP",H4,F4)</f>
        <v>ENVIAR PARA SEGUIMIENTO</v>
      </c>
    </row>
    <row r="5" spans="1:9" ht="23.25" customHeight="1" x14ac:dyDescent="0.2">
      <c r="A5" s="55">
        <f>'Encuesta Pre-Subvebción'!A345</f>
        <v>5.2</v>
      </c>
      <c r="B5" s="56" t="str">
        <f>'Encuesta Pre-Subvebción'!B345</f>
        <v>3.            Describa alguna práctica habitual de vigilancia utilizada para la subvención/contrato?</v>
      </c>
      <c r="C5" s="57"/>
      <c r="D5" s="58"/>
      <c r="E5" s="59"/>
      <c r="F5" s="60" t="s">
        <v>252</v>
      </c>
      <c r="G5" s="61" t="s">
        <v>253</v>
      </c>
      <c r="H5" s="21"/>
      <c r="I5" s="62" t="str">
        <f>IF(F5="REFER FOLLOW-UP",H5,F5)</f>
        <v>ENVIAR PARA SEGUIMIENTO</v>
      </c>
    </row>
    <row r="7" spans="1:9" x14ac:dyDescent="0.2">
      <c r="H7" s="178" t="s">
        <v>525</v>
      </c>
      <c r="I7" s="65" t="e">
        <f>SUM(I3:I5)</f>
        <v>#N/A</v>
      </c>
    </row>
    <row r="8" spans="1:9" x14ac:dyDescent="0.2">
      <c r="H8" s="178" t="s">
        <v>526</v>
      </c>
      <c r="I8" s="65" t="e">
        <f>I7/2</f>
        <v>#N/A</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2:G14"/>
  <sheetViews>
    <sheetView workbookViewId="0">
      <selection activeCell="I8" sqref="I8:J8"/>
    </sheetView>
  </sheetViews>
  <sheetFormatPr baseColWidth="10" defaultColWidth="9.1640625" defaultRowHeight="15" x14ac:dyDescent="0.2"/>
  <cols>
    <col min="1" max="1" width="9.1640625" style="28"/>
    <col min="2" max="2" width="52.5" style="31" customWidth="1"/>
    <col min="3" max="3" width="13.5" style="28" customWidth="1"/>
    <col min="4" max="4" width="11.5" style="28" customWidth="1"/>
    <col min="5" max="5" width="40" style="28" customWidth="1"/>
    <col min="6" max="6" width="15.33203125" style="28" customWidth="1"/>
    <col min="7" max="7" width="12" style="28" customWidth="1"/>
    <col min="8" max="16384" width="9.1640625" style="28"/>
  </cols>
  <sheetData>
    <row r="2" spans="1:7" s="35" customFormat="1" ht="48" x14ac:dyDescent="0.2">
      <c r="A2" s="22" t="s">
        <v>255</v>
      </c>
      <c r="B2" s="23" t="s">
        <v>256</v>
      </c>
      <c r="C2" s="23" t="s">
        <v>257</v>
      </c>
      <c r="D2" s="23" t="s">
        <v>258</v>
      </c>
      <c r="E2" s="24" t="s">
        <v>259</v>
      </c>
      <c r="F2" s="25" t="s">
        <v>260</v>
      </c>
      <c r="G2" s="22" t="s">
        <v>261</v>
      </c>
    </row>
    <row r="3" spans="1:7" ht="32" x14ac:dyDescent="0.2">
      <c r="A3" s="26"/>
      <c r="B3" s="27" t="s">
        <v>262</v>
      </c>
      <c r="C3" s="26"/>
      <c r="D3" s="26" t="s">
        <v>263</v>
      </c>
      <c r="E3" s="26" t="s">
        <v>264</v>
      </c>
      <c r="F3" s="19"/>
      <c r="G3" s="26">
        <f>F3</f>
        <v>0</v>
      </c>
    </row>
    <row r="4" spans="1:7" ht="32" x14ac:dyDescent="0.2">
      <c r="A4" s="26"/>
      <c r="B4" s="27" t="s">
        <v>265</v>
      </c>
      <c r="C4" s="26"/>
      <c r="D4" s="26" t="s">
        <v>266</v>
      </c>
      <c r="E4" s="26"/>
      <c r="F4" s="19"/>
      <c r="G4" s="26">
        <f t="shared" ref="G4:G11" si="0">F4</f>
        <v>0</v>
      </c>
    </row>
    <row r="5" spans="1:7" ht="16" x14ac:dyDescent="0.2">
      <c r="A5" s="26"/>
      <c r="B5" s="27" t="s">
        <v>267</v>
      </c>
      <c r="C5" s="26"/>
      <c r="D5" s="26" t="s">
        <v>268</v>
      </c>
      <c r="E5" s="26"/>
      <c r="F5" s="19"/>
      <c r="G5" s="26">
        <f t="shared" si="0"/>
        <v>0</v>
      </c>
    </row>
    <row r="6" spans="1:7" ht="16" x14ac:dyDescent="0.2">
      <c r="A6" s="26"/>
      <c r="B6" s="27" t="s">
        <v>269</v>
      </c>
      <c r="C6" s="26"/>
      <c r="D6" s="26" t="s">
        <v>270</v>
      </c>
      <c r="E6" s="26"/>
      <c r="F6" s="19"/>
      <c r="G6" s="26">
        <f t="shared" si="0"/>
        <v>0</v>
      </c>
    </row>
    <row r="7" spans="1:7" ht="32" x14ac:dyDescent="0.2">
      <c r="A7" s="26"/>
      <c r="B7" s="27" t="s">
        <v>271</v>
      </c>
      <c r="C7" s="26"/>
      <c r="D7" s="26" t="s">
        <v>272</v>
      </c>
      <c r="E7" s="26"/>
      <c r="F7" s="19"/>
      <c r="G7" s="26">
        <f t="shared" si="0"/>
        <v>0</v>
      </c>
    </row>
    <row r="8" spans="1:7" ht="32" x14ac:dyDescent="0.2">
      <c r="A8" s="26"/>
      <c r="B8" s="27" t="s">
        <v>273</v>
      </c>
      <c r="C8" s="26"/>
      <c r="D8" s="26" t="s">
        <v>274</v>
      </c>
      <c r="E8" s="26"/>
      <c r="F8" s="19"/>
      <c r="G8" s="26">
        <f t="shared" si="0"/>
        <v>0</v>
      </c>
    </row>
    <row r="9" spans="1:7" ht="16" x14ac:dyDescent="0.2">
      <c r="A9" s="26"/>
      <c r="B9" s="27" t="s">
        <v>275</v>
      </c>
      <c r="C9" s="26"/>
      <c r="D9" s="26" t="s">
        <v>276</v>
      </c>
      <c r="E9" s="26"/>
      <c r="F9" s="19"/>
      <c r="G9" s="26">
        <f t="shared" si="0"/>
        <v>0</v>
      </c>
    </row>
    <row r="10" spans="1:7" ht="32" x14ac:dyDescent="0.2">
      <c r="A10" s="26"/>
      <c r="B10" s="27" t="s">
        <v>277</v>
      </c>
      <c r="C10" s="26"/>
      <c r="D10" s="26" t="s">
        <v>278</v>
      </c>
      <c r="E10" s="26"/>
      <c r="F10" s="19"/>
      <c r="G10" s="26">
        <f t="shared" si="0"/>
        <v>0</v>
      </c>
    </row>
    <row r="11" spans="1:7" ht="16" x14ac:dyDescent="0.2">
      <c r="A11" s="29"/>
      <c r="B11" s="30" t="s">
        <v>279</v>
      </c>
      <c r="C11" s="29"/>
      <c r="D11" s="29" t="s">
        <v>280</v>
      </c>
      <c r="E11" s="29"/>
      <c r="F11" s="34"/>
      <c r="G11" s="29">
        <f t="shared" si="0"/>
        <v>0</v>
      </c>
    </row>
    <row r="13" spans="1:7" x14ac:dyDescent="0.2">
      <c r="F13" s="32" t="s">
        <v>281</v>
      </c>
      <c r="G13" s="33">
        <f>SUM(G3:G12)</f>
        <v>0</v>
      </c>
    </row>
    <row r="14" spans="1:7" x14ac:dyDescent="0.2">
      <c r="F14" s="32" t="s">
        <v>282</v>
      </c>
      <c r="G14" s="33">
        <f>G13/9</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DADD12B9AC8547ADDEB39D8078768C" ma:contentTypeVersion="223" ma:contentTypeDescription="Create a new document." ma:contentTypeScope="" ma:versionID="0a6331ce40b3413c9e35facb82c64138">
  <xsd:schema xmlns:xsd="http://www.w3.org/2001/XMLSchema" xmlns:xs="http://www.w3.org/2001/XMLSchema" xmlns:p="http://schemas.microsoft.com/office/2006/metadata/properties" xmlns:ns1="http://schemas.microsoft.com/sharepoint/v3" xmlns:ns2="f9347bd1-0b38-455a-9452-b4e67971548e" xmlns:ns3="80964fa5-9e98-4434-bf74-193e10d14e3e" targetNamespace="http://schemas.microsoft.com/office/2006/metadata/properties" ma:root="true" ma:fieldsID="2867b393a038e9aa09be141533ec7737" ns1:_="" ns2:_="" ns3:_="">
    <xsd:import namespace="http://schemas.microsoft.com/sharepoint/v3"/>
    <xsd:import namespace="f9347bd1-0b38-455a-9452-b4e67971548e"/>
    <xsd:import namespace="80964fa5-9e98-4434-bf74-193e10d14e3e"/>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_Flow_SignoffStatus"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9347bd1-0b38-455a-9452-b4e67971548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964fa5-9e98-4434-bf74-193e10d14e3e"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_Flow_SignoffStatus" ma:index="20" nillable="true" ma:displayName="Sign-off status" ma:internalName="Sign_x002d_off_x0020_status">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_Flow_SignoffStatus xmlns="80964fa5-9e98-4434-bf74-193e10d14e3e" xsi:nil="true"/>
    <_dlc_DocId xmlns="f9347bd1-0b38-455a-9452-b4e67971548e">XTWU6KEWX26W-777071957-178334</_dlc_DocId>
    <_dlc_DocIdUrl xmlns="f9347bd1-0b38-455a-9452-b4e67971548e">
      <Url>https://socialimpact.sharepoint.com/sites/ops/q0175231600001/_layouts/15/DocIdRedir.aspx?ID=XTWU6KEWX26W-777071957-178334</Url>
      <Description>XTWU6KEWX26W-777071957-178334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D39AAC5-42D8-4E10-8562-2D278B2BC1F6}">
  <ds:schemaRefs>
    <ds:schemaRef ds:uri="http://schemas.microsoft.com/sharepoint/v3/contenttype/forms"/>
  </ds:schemaRefs>
</ds:datastoreItem>
</file>

<file path=customXml/itemProps2.xml><?xml version="1.0" encoding="utf-8"?>
<ds:datastoreItem xmlns:ds="http://schemas.openxmlformats.org/officeDocument/2006/customXml" ds:itemID="{C2B2C1C7-4A7A-4197-B438-057D42E48ACB}"/>
</file>

<file path=customXml/itemProps3.xml><?xml version="1.0" encoding="utf-8"?>
<ds:datastoreItem xmlns:ds="http://schemas.openxmlformats.org/officeDocument/2006/customXml" ds:itemID="{89F2CBCE-BCA6-4E26-8D0B-16204AD88B6A}">
  <ds:schemaRefs>
    <ds:schemaRef ds:uri="http://purl.org/dc/dcmitype/"/>
    <ds:schemaRef ds:uri="f08c2bc4-3710-4b3b-8c87-94c4ca7e91f4"/>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4.xml><?xml version="1.0" encoding="utf-8"?>
<ds:datastoreItem xmlns:ds="http://schemas.openxmlformats.org/officeDocument/2006/customXml" ds:itemID="{CF306F90-CF2E-481E-B286-FFA12EB14DA1}"/>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Documentos soporte a presentar</vt:lpstr>
      <vt:lpstr>Encuesta Pre-Subvebción</vt:lpstr>
      <vt:lpstr>Apéndice 1 - Historial Desempeñ</vt:lpstr>
      <vt:lpstr>1. Estructura Legal</vt:lpstr>
      <vt:lpstr>2. Administración Financiera</vt:lpstr>
      <vt:lpstr>3. Adquisiciones </vt:lpstr>
      <vt:lpstr>4. Recursos Humanos</vt:lpstr>
      <vt:lpstr>5. Gestión de Proyectos</vt:lpstr>
      <vt:lpstr>6. Sostenibilidad Organizaciona</vt:lpstr>
      <vt:lpstr>Evaluación Global</vt:lpstr>
      <vt:lpstr>VLOOK</vt:lpstr>
      <vt:lpstr>Codes</vt:lpstr>
      <vt:lpstr>Hoja1</vt:lpstr>
      <vt:lpstr>acctsys</vt:lpstr>
      <vt:lpstr>adre</vt:lpstr>
      <vt:lpstr>'Encuesta Pre-Subvebción'!Área_de_impresión</vt:lpstr>
      <vt:lpstr>caac</vt:lpstr>
      <vt:lpstr>yesno</vt:lpstr>
      <vt:lpstr>yn</vt:lpstr>
      <vt:lpstr>ynn</vt:lpstr>
    </vt:vector>
  </TitlesOfParts>
  <Company>World Learning,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Pre-Award Survey</dc:title>
  <dc:creator>Admin</dc:creator>
  <cp:lastModifiedBy>Microsoft Office User</cp:lastModifiedBy>
  <cp:lastPrinted>2015-02-22T19:34:33Z</cp:lastPrinted>
  <dcterms:created xsi:type="dcterms:W3CDTF">2015-02-13T16:09:36Z</dcterms:created>
  <dcterms:modified xsi:type="dcterms:W3CDTF">2020-03-04T18:36:17Z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0x01010015DADD12B9AC8547ADDEB39D8078768C</vt:lpwstr>
  </property>
  <property fmtid="{D5CDD505-2E9C-101B-9397-08002B2CF9AE}" pid="3" name="Order">
    <vt:r8>9100</vt:r8>
  </property>
  <property fmtid="{D5CDD505-2E9C-101B-9397-08002B2CF9AE}" pid="4" name="xd_ProgID">
    <vt:lpwstr/>
  </property>
  <property fmtid="{D5CDD505-2E9C-101B-9397-08002B2CF9AE}" pid="5" name="TemplateUrl">
    <vt:lpwstr/>
  </property>
  <property fmtid="{D5CDD505-2E9C-101B-9397-08002B2CF9AE}" pid="6" name="_dlc_DocIdItemGuid">
    <vt:lpwstr>3a7be485-628c-47df-8368-30d0b1519b32</vt:lpwstr>
  </property>
</Properties>
</file>