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xl/calcChain.xml" ContentType="application/vnd.openxmlformats-officedocument.spreadsheetml.calcChain+xml"/>
  <Override PartName="/xl/comments1.xml" ContentType="application/vnd.openxmlformats-officedocument.spreadsheetml.comment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09"/>
  <workbookPr/>
  <mc:AlternateContent xmlns:mc="http://schemas.openxmlformats.org/markup-compatibility/2006">
    <mc:Choice Requires="x15">
      <x15ac:absPath xmlns:x15ac="http://schemas.microsoft.com/office/spreadsheetml/2010/11/ac" url="/Volumes/HD710A/Consultorias SV/Social Impact/Grants Modelo de Gestión/Entregables a CSA/Formatos/Subproceso 2/"/>
    </mc:Choice>
  </mc:AlternateContent>
  <xr:revisionPtr revIDLastSave="0" documentId="8_{F5E94B25-71D9-4142-BF55-F8F676700D59}" xr6:coauthVersionLast="45" xr6:coauthVersionMax="45" xr10:uidLastSave="{00000000-0000-0000-0000-000000000000}"/>
  <workbookProtection workbookAlgorithmName="SHA-512" workbookHashValue="aQq6DUKsth004WKterCE/Ay3K2ifoLabvHRcW7Oy1ew6EwA9fEDXBQpM9asG7ZHdm5E5fKRv5d//abWmQj0sNQ==" workbookSaltValue="g++hqd+5JCCjHSNTbNjnfw==" workbookSpinCount="100000" lockStructure="1"/>
  <bookViews>
    <workbookView xWindow="5460" yWindow="460" windowWidth="25520" windowHeight="16480" tabRatio="599" activeTab="1" xr2:uid="{00000000-000D-0000-FFFF-FFFF00000000}"/>
  </bookViews>
  <sheets>
    <sheet name="Documentos soporte a presentar" sheetId="2" r:id="rId1"/>
    <sheet name="Encuesta Pre-Subvebción" sheetId="1" r:id="rId2"/>
    <sheet name="Apéndice 1 - Historial Desempeñ" sheetId="12" r:id="rId3"/>
    <sheet name="1. Estructura Legal" sheetId="3" state="hidden" r:id="rId4"/>
    <sheet name="2. Administración Financiera" sheetId="4" state="hidden" r:id="rId5"/>
    <sheet name="3. Adquisiciones " sheetId="5" state="hidden" r:id="rId6"/>
    <sheet name="4. Recursos Humanos" sheetId="6" state="hidden" r:id="rId7"/>
    <sheet name="5. Gestión de Proyectos" sheetId="7" state="hidden" r:id="rId8"/>
    <sheet name="6. Sostenibilidad Organizaciona" sheetId="8" state="hidden" r:id="rId9"/>
    <sheet name="Evaluación Global" sheetId="9" state="hidden" r:id="rId10"/>
    <sheet name="VLOOK" sheetId="11" state="hidden" r:id="rId11"/>
    <sheet name="Codes" sheetId="10" state="hidden" r:id="rId12"/>
    <sheet name="Hoja1" sheetId="13" state="hidden" r:id="rId13"/>
  </sheets>
  <definedNames>
    <definedName name="acctsys">Codes!$D$3:$D$6</definedName>
    <definedName name="adre">Codes!$F$3:$F$5</definedName>
    <definedName name="_xlnm.Print_Area" localSheetId="1">'Encuesta Pre-Subvebción'!$A$1:$E$345</definedName>
    <definedName name="caac">Codes!$E$3:$E$5</definedName>
    <definedName name="yesno">Codes!$B$3:$B$5</definedName>
    <definedName name="yn" comment="Yes no drop down box">'Encuesta Pre-Subvebción'!$F$6:$F$7</definedName>
    <definedName name="ynn">Codes!$C$3:$C$6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12" i="1" l="1"/>
  <c r="D100" i="1"/>
  <c r="D86" i="1"/>
  <c r="D88" i="1"/>
  <c r="C24" i="1"/>
  <c r="D255" i="1" l="1"/>
  <c r="D47" i="1" l="1"/>
  <c r="C49" i="11" l="1"/>
  <c r="D83" i="1"/>
  <c r="I5" i="7"/>
  <c r="I4" i="7"/>
  <c r="I7" i="5"/>
  <c r="I24" i="11"/>
  <c r="C24" i="11"/>
  <c r="C50" i="11"/>
  <c r="I34" i="3"/>
  <c r="G4" i="8"/>
  <c r="G5" i="8"/>
  <c r="G6" i="8"/>
  <c r="G7" i="8"/>
  <c r="G8" i="8"/>
  <c r="G9" i="8"/>
  <c r="G10" i="8"/>
  <c r="G11" i="8"/>
  <c r="G3" i="8"/>
  <c r="G13" i="8" l="1"/>
  <c r="G14" i="8" s="1"/>
  <c r="B8" i="9" s="1"/>
  <c r="G13" i="4"/>
  <c r="I40" i="11" l="1"/>
  <c r="C40" i="11"/>
  <c r="I35" i="11"/>
  <c r="C35" i="11"/>
  <c r="I30" i="11"/>
  <c r="C30" i="11"/>
  <c r="I17" i="11"/>
  <c r="C17" i="11"/>
  <c r="I12" i="11"/>
  <c r="C12" i="11"/>
  <c r="I4" i="11"/>
  <c r="C4" i="11"/>
  <c r="C3" i="5"/>
  <c r="F3" i="5" s="1"/>
  <c r="I3" i="5" s="1"/>
  <c r="C12" i="5"/>
  <c r="F12" i="5" s="1"/>
  <c r="I12" i="5" s="1"/>
  <c r="C10" i="5"/>
  <c r="C3" i="7"/>
  <c r="F3" i="7" s="1"/>
  <c r="I3" i="7" l="1"/>
  <c r="I7" i="7" s="1"/>
  <c r="C3" i="4"/>
  <c r="I8" i="7" l="1"/>
  <c r="B7" i="9" s="1"/>
  <c r="C220" i="11"/>
  <c r="C218" i="11"/>
  <c r="D58" i="1" s="1"/>
  <c r="G6" i="4" s="1"/>
  <c r="C64" i="11"/>
  <c r="D49" i="1" s="1"/>
  <c r="C62" i="11"/>
  <c r="C53" i="11"/>
  <c r="C216" i="11"/>
  <c r="C214" i="11"/>
  <c r="C211" i="11"/>
  <c r="C209" i="11"/>
  <c r="C207" i="11"/>
  <c r="C205" i="11"/>
  <c r="D307" i="1" s="1"/>
  <c r="G9" i="5" s="1"/>
  <c r="C202" i="11"/>
  <c r="C200" i="11"/>
  <c r="C198" i="11"/>
  <c r="C196" i="11"/>
  <c r="D289" i="1" s="1"/>
  <c r="G18" i="6" s="1"/>
  <c r="C191" i="11"/>
  <c r="D266" i="1" s="1"/>
  <c r="G7" i="5" s="1"/>
  <c r="C188" i="11"/>
  <c r="C186" i="11"/>
  <c r="D260" i="1" s="1"/>
  <c r="G5" i="5" s="1"/>
  <c r="C183" i="11"/>
  <c r="C181" i="11"/>
  <c r="C179" i="11"/>
  <c r="C177" i="11"/>
  <c r="D235" i="1" s="1"/>
  <c r="C174" i="11"/>
  <c r="C172" i="11"/>
  <c r="D225" i="1" s="1"/>
  <c r="C167" i="11"/>
  <c r="D264" i="1" s="1"/>
  <c r="C164" i="11"/>
  <c r="C162" i="11"/>
  <c r="C160" i="11"/>
  <c r="C158" i="11"/>
  <c r="D195" i="1" s="1"/>
  <c r="G43" i="4" s="1"/>
  <c r="C155" i="11"/>
  <c r="C153" i="11"/>
  <c r="D188" i="1" s="1"/>
  <c r="G41" i="4" s="1"/>
  <c r="C150" i="11"/>
  <c r="C148" i="11"/>
  <c r="D181" i="1" s="1"/>
  <c r="G39" i="4" s="1"/>
  <c r="C145" i="11"/>
  <c r="C143" i="11"/>
  <c r="C140" i="11"/>
  <c r="C138" i="11"/>
  <c r="D164" i="1" s="1"/>
  <c r="G33" i="4" s="1"/>
  <c r="C135" i="11"/>
  <c r="C133" i="11"/>
  <c r="C131" i="11"/>
  <c r="C129" i="11"/>
  <c r="D152" i="1" s="1"/>
  <c r="G27" i="4" s="1"/>
  <c r="C127" i="11"/>
  <c r="C121" i="11"/>
  <c r="C126" i="11"/>
  <c r="C124" i="11"/>
  <c r="C120" i="11"/>
  <c r="C118" i="11"/>
  <c r="D143" i="1" s="1"/>
  <c r="G22" i="4" s="1"/>
  <c r="C115" i="11"/>
  <c r="C114" i="11"/>
  <c r="C110" i="11"/>
  <c r="D135" i="1" s="1"/>
  <c r="G18" i="4" s="1"/>
  <c r="C106" i="11"/>
  <c r="D132" i="1" s="1"/>
  <c r="G16" i="4" s="1"/>
  <c r="C104" i="11"/>
  <c r="C102" i="11"/>
  <c r="D125" i="1" s="1"/>
  <c r="G15" i="4" s="1"/>
  <c r="C99" i="11"/>
  <c r="C98" i="11"/>
  <c r="C96" i="11"/>
  <c r="C94" i="11"/>
  <c r="C92" i="11"/>
  <c r="C90" i="11"/>
  <c r="C87" i="11"/>
  <c r="C85" i="11"/>
  <c r="C81" i="11"/>
  <c r="C80" i="11"/>
  <c r="C78" i="11"/>
  <c r="C76" i="11"/>
  <c r="C73" i="11"/>
  <c r="C71" i="11"/>
  <c r="C68" i="11"/>
  <c r="C66" i="11"/>
  <c r="C60" i="11"/>
  <c r="C58" i="11"/>
  <c r="D144" i="1" l="1"/>
  <c r="D91" i="1"/>
  <c r="D111" i="1"/>
  <c r="G5" i="6" s="1"/>
  <c r="D139" i="1"/>
  <c r="G20" i="4" s="1"/>
  <c r="D317" i="1"/>
  <c r="D73" i="1"/>
  <c r="G10" i="4" s="1"/>
  <c r="D109" i="1"/>
  <c r="G4" i="6" s="1"/>
  <c r="D162" i="1"/>
  <c r="D170" i="1"/>
  <c r="G36" i="4" s="1"/>
  <c r="D199" i="1"/>
  <c r="G45" i="4" s="1"/>
  <c r="D330" i="1"/>
  <c r="G34" i="3" s="1"/>
  <c r="D212" i="1"/>
  <c r="G7" i="6" s="1"/>
  <c r="D214" i="1"/>
  <c r="G8" i="6" s="1"/>
  <c r="D279" i="1"/>
  <c r="G13" i="6" s="1"/>
  <c r="D323" i="1"/>
  <c r="G33" i="3" s="1"/>
  <c r="D343" i="1"/>
  <c r="G12" i="5" s="1"/>
  <c r="D119" i="1"/>
  <c r="G12" i="4" s="1"/>
  <c r="G3" i="5"/>
  <c r="D245" i="1"/>
  <c r="D218" i="1"/>
  <c r="G10" i="6" s="1"/>
  <c r="D193" i="1"/>
  <c r="D197" i="1"/>
  <c r="G44" i="4" s="1"/>
  <c r="D93" i="1"/>
  <c r="D141" i="1"/>
  <c r="G21" i="4" s="1"/>
  <c r="D271" i="1"/>
  <c r="G49" i="4" s="1"/>
  <c r="D56" i="1"/>
  <c r="G5" i="4" s="1"/>
  <c r="D186" i="1"/>
  <c r="D177" i="1"/>
  <c r="G37" i="4" s="1"/>
  <c r="D179" i="1"/>
  <c r="G38" i="4" s="1"/>
  <c r="D203" i="1"/>
  <c r="G47" i="4" s="1"/>
  <c r="D184" i="1"/>
  <c r="G40" i="4" s="1"/>
  <c r="C55" i="11"/>
  <c r="B4" i="3"/>
  <c r="G5" i="3" l="1"/>
  <c r="G4" i="3"/>
  <c r="G7" i="3" l="1"/>
  <c r="C7" i="3"/>
  <c r="C9" i="3"/>
  <c r="F9" i="3" s="1"/>
  <c r="F7" i="3" l="1"/>
  <c r="H9" i="3"/>
  <c r="I9" i="3" s="1"/>
  <c r="D75" i="1" l="1"/>
  <c r="G11" i="4" s="1"/>
  <c r="D33" i="1"/>
  <c r="B3" i="7"/>
  <c r="B4" i="7"/>
  <c r="B5" i="7"/>
  <c r="A5" i="7"/>
  <c r="A4" i="7"/>
  <c r="A3" i="7"/>
  <c r="B13" i="6"/>
  <c r="C13" i="6"/>
  <c r="F13" i="6" s="1"/>
  <c r="I13" i="6" s="1"/>
  <c r="B14" i="6"/>
  <c r="C14" i="6"/>
  <c r="F14" i="6" s="1"/>
  <c r="I14" i="6" s="1"/>
  <c r="B15" i="6"/>
  <c r="C15" i="6"/>
  <c r="B16" i="6"/>
  <c r="C16" i="6"/>
  <c r="F16" i="6" s="1"/>
  <c r="I16" i="6" s="1"/>
  <c r="B17" i="6"/>
  <c r="B18" i="6"/>
  <c r="C18" i="6"/>
  <c r="F18" i="6" s="1"/>
  <c r="I18" i="6" s="1"/>
  <c r="B19" i="6"/>
  <c r="B20" i="6"/>
  <c r="C20" i="6"/>
  <c r="F20" i="6" s="1"/>
  <c r="I20" i="6" s="1"/>
  <c r="B21" i="6"/>
  <c r="C21" i="6"/>
  <c r="F21" i="6" s="1"/>
  <c r="I21" i="6" s="1"/>
  <c r="B22" i="6"/>
  <c r="A22" i="6"/>
  <c r="A21" i="6"/>
  <c r="A20" i="6"/>
  <c r="A19" i="6"/>
  <c r="A18" i="6"/>
  <c r="A17" i="6"/>
  <c r="A16" i="6"/>
  <c r="A15" i="6"/>
  <c r="A14" i="6"/>
  <c r="A13" i="6"/>
  <c r="B4" i="6"/>
  <c r="C4" i="6"/>
  <c r="F4" i="6" s="1"/>
  <c r="I4" i="6" s="1"/>
  <c r="B5" i="6"/>
  <c r="C5" i="6"/>
  <c r="I5" i="6" s="1"/>
  <c r="B6" i="6"/>
  <c r="C6" i="6"/>
  <c r="F6" i="6" s="1"/>
  <c r="B7" i="6"/>
  <c r="C7" i="6"/>
  <c r="F7" i="6" s="1"/>
  <c r="I7" i="6" s="1"/>
  <c r="B8" i="6"/>
  <c r="C8" i="6"/>
  <c r="F8" i="6" s="1"/>
  <c r="I8" i="6" s="1"/>
  <c r="B9" i="6"/>
  <c r="C9" i="6"/>
  <c r="F9" i="6" s="1"/>
  <c r="I9" i="6" s="1"/>
  <c r="B10" i="6"/>
  <c r="C10" i="6"/>
  <c r="F10" i="6" s="1"/>
  <c r="B11" i="6"/>
  <c r="C11" i="6"/>
  <c r="F11" i="6" s="1"/>
  <c r="B12" i="6"/>
  <c r="C12" i="6"/>
  <c r="A12" i="6"/>
  <c r="A11" i="6"/>
  <c r="A10" i="6"/>
  <c r="A9" i="6"/>
  <c r="A8" i="6"/>
  <c r="A7" i="6"/>
  <c r="A6" i="6"/>
  <c r="A5" i="6"/>
  <c r="A4" i="6"/>
  <c r="A3" i="6"/>
  <c r="B3" i="5"/>
  <c r="B5" i="5"/>
  <c r="C5" i="5"/>
  <c r="F5" i="5" s="1"/>
  <c r="B7" i="5"/>
  <c r="B8" i="5"/>
  <c r="C8" i="5"/>
  <c r="F8" i="5" s="1"/>
  <c r="I8" i="5" s="1"/>
  <c r="B9" i="5"/>
  <c r="C9" i="5"/>
  <c r="F9" i="5" s="1"/>
  <c r="I9" i="5" s="1"/>
  <c r="B10" i="5"/>
  <c r="B12" i="5"/>
  <c r="A12" i="5"/>
  <c r="A11" i="5"/>
  <c r="A10" i="5"/>
  <c r="A9" i="5"/>
  <c r="A8" i="5"/>
  <c r="A7" i="5"/>
  <c r="A5" i="5"/>
  <c r="A3" i="5"/>
  <c r="C12" i="1"/>
  <c r="B3" i="4"/>
  <c r="B4" i="4"/>
  <c r="B5" i="4"/>
  <c r="C5" i="4"/>
  <c r="B6" i="4"/>
  <c r="C6" i="4"/>
  <c r="F6" i="4" s="1"/>
  <c r="I6" i="4" s="1"/>
  <c r="B7" i="4"/>
  <c r="C7" i="4"/>
  <c r="F7" i="4" s="1"/>
  <c r="I7" i="4" s="1"/>
  <c r="B8" i="4"/>
  <c r="C8" i="4"/>
  <c r="F8" i="4" s="1"/>
  <c r="I8" i="4" s="1"/>
  <c r="B9" i="4"/>
  <c r="C9" i="4"/>
  <c r="F9" i="4" s="1"/>
  <c r="I9" i="4" s="1"/>
  <c r="B10" i="4"/>
  <c r="C10" i="4"/>
  <c r="B11" i="4"/>
  <c r="C11" i="4"/>
  <c r="F11" i="4" s="1"/>
  <c r="I11" i="4" s="1"/>
  <c r="B12" i="4"/>
  <c r="C12" i="4"/>
  <c r="F12" i="4" s="1"/>
  <c r="I12" i="4" s="1"/>
  <c r="B13" i="4"/>
  <c r="C13" i="4"/>
  <c r="F13" i="4" s="1"/>
  <c r="I13" i="4" s="1"/>
  <c r="B14" i="4"/>
  <c r="C14" i="4"/>
  <c r="F14" i="4" s="1"/>
  <c r="I14" i="4" s="1"/>
  <c r="B15" i="4"/>
  <c r="C15" i="4"/>
  <c r="F15" i="4" s="1"/>
  <c r="I15" i="4" s="1"/>
  <c r="B16" i="4"/>
  <c r="C16" i="4"/>
  <c r="F16" i="4" s="1"/>
  <c r="I16" i="4" s="1"/>
  <c r="B18" i="4"/>
  <c r="C18" i="4"/>
  <c r="F18" i="4" s="1"/>
  <c r="I18" i="4" s="1"/>
  <c r="B19" i="4"/>
  <c r="C19" i="4"/>
  <c r="F19" i="4" s="1"/>
  <c r="I19" i="4" s="1"/>
  <c r="B20" i="4"/>
  <c r="C20" i="4"/>
  <c r="F20" i="4" s="1"/>
  <c r="I20" i="4" s="1"/>
  <c r="B21" i="4"/>
  <c r="C21" i="4"/>
  <c r="F21" i="4" s="1"/>
  <c r="I21" i="4" s="1"/>
  <c r="B22" i="4"/>
  <c r="C22" i="4"/>
  <c r="B24" i="4"/>
  <c r="C24" i="4"/>
  <c r="B25" i="4"/>
  <c r="B26" i="4"/>
  <c r="B27" i="4"/>
  <c r="C27" i="4"/>
  <c r="F27" i="4" s="1"/>
  <c r="I27" i="4" s="1"/>
  <c r="B28" i="4"/>
  <c r="C28" i="4"/>
  <c r="F28" i="4" s="1"/>
  <c r="I28" i="4" s="1"/>
  <c r="B29" i="4"/>
  <c r="B30" i="4"/>
  <c r="C30" i="4"/>
  <c r="F30" i="4" s="1"/>
  <c r="I30" i="4" s="1"/>
  <c r="B31" i="4"/>
  <c r="B33" i="4"/>
  <c r="C33" i="4"/>
  <c r="F33" i="4" s="1"/>
  <c r="I33" i="4" s="1"/>
  <c r="B34" i="4"/>
  <c r="C34" i="4"/>
  <c r="F34" i="4" s="1"/>
  <c r="B35" i="4"/>
  <c r="C35" i="4"/>
  <c r="F35" i="4" s="1"/>
  <c r="B36" i="4"/>
  <c r="C36" i="4"/>
  <c r="B37" i="4"/>
  <c r="C37" i="4"/>
  <c r="F37" i="4" s="1"/>
  <c r="I37" i="4" s="1"/>
  <c r="B38" i="4"/>
  <c r="C38" i="4"/>
  <c r="F38" i="4" s="1"/>
  <c r="I38" i="4" s="1"/>
  <c r="B39" i="4"/>
  <c r="C39" i="4"/>
  <c r="B40" i="4"/>
  <c r="C40" i="4"/>
  <c r="B41" i="4"/>
  <c r="C41" i="4"/>
  <c r="F41" i="4" s="1"/>
  <c r="I41" i="4" s="1"/>
  <c r="B42" i="4"/>
  <c r="C42" i="4"/>
  <c r="F42" i="4" s="1"/>
  <c r="I42" i="4" s="1"/>
  <c r="B43" i="4"/>
  <c r="C43" i="4"/>
  <c r="B44" i="4"/>
  <c r="C44" i="4"/>
  <c r="F44" i="4" s="1"/>
  <c r="B45" i="4"/>
  <c r="C45" i="4"/>
  <c r="B46" i="4"/>
  <c r="C46" i="4"/>
  <c r="F46" i="4" s="1"/>
  <c r="I46" i="4" s="1"/>
  <c r="B47" i="4"/>
  <c r="C47" i="4"/>
  <c r="F47" i="4" s="1"/>
  <c r="I47" i="4" s="1"/>
  <c r="B48" i="4"/>
  <c r="C48" i="4"/>
  <c r="F48" i="4" s="1"/>
  <c r="I48" i="4" s="1"/>
  <c r="B49" i="4"/>
  <c r="C49" i="4"/>
  <c r="F49" i="4" s="1"/>
  <c r="B50" i="4"/>
  <c r="A50" i="4"/>
  <c r="A49" i="4"/>
  <c r="A48" i="4"/>
  <c r="A47" i="4"/>
  <c r="A46" i="4"/>
  <c r="A45" i="4"/>
  <c r="A44" i="4"/>
  <c r="A43" i="4"/>
  <c r="A42" i="4"/>
  <c r="A41" i="4"/>
  <c r="A40" i="4"/>
  <c r="A39" i="4"/>
  <c r="A38" i="4"/>
  <c r="A37" i="4"/>
  <c r="A36" i="4"/>
  <c r="A35" i="4"/>
  <c r="A34" i="4"/>
  <c r="A33" i="4"/>
  <c r="A32" i="4"/>
  <c r="A31" i="4"/>
  <c r="A30" i="4"/>
  <c r="A29" i="4"/>
  <c r="A28" i="4"/>
  <c r="A27" i="4"/>
  <c r="A26" i="4"/>
  <c r="A25" i="4"/>
  <c r="A24" i="4"/>
  <c r="A22" i="4"/>
  <c r="A21" i="4"/>
  <c r="A20" i="4"/>
  <c r="A19" i="4"/>
  <c r="A18" i="4"/>
  <c r="A16" i="4"/>
  <c r="A15" i="4"/>
  <c r="A14" i="4"/>
  <c r="A13" i="4"/>
  <c r="A12" i="4"/>
  <c r="A11" i="4"/>
  <c r="A10" i="4"/>
  <c r="A9" i="4"/>
  <c r="A8" i="4"/>
  <c r="A7" i="4"/>
  <c r="A6" i="4"/>
  <c r="A5" i="4"/>
  <c r="A4" i="4"/>
  <c r="A3" i="4"/>
  <c r="B34" i="3"/>
  <c r="C34" i="3"/>
  <c r="B35" i="3"/>
  <c r="C35" i="3"/>
  <c r="F35" i="3" s="1"/>
  <c r="A35" i="3"/>
  <c r="A34" i="3"/>
  <c r="B12" i="3"/>
  <c r="C12" i="3"/>
  <c r="F12" i="3" s="1"/>
  <c r="I12" i="3" s="1"/>
  <c r="G12" i="3"/>
  <c r="B13" i="3"/>
  <c r="C13" i="3"/>
  <c r="F13" i="3" s="1"/>
  <c r="I13" i="3" s="1"/>
  <c r="G13" i="3"/>
  <c r="B14" i="3"/>
  <c r="C14" i="3"/>
  <c r="F14" i="3" s="1"/>
  <c r="I14" i="3" s="1"/>
  <c r="G14" i="3"/>
  <c r="B15" i="3"/>
  <c r="B16" i="3"/>
  <c r="B17" i="3"/>
  <c r="B18" i="3"/>
  <c r="B19" i="3"/>
  <c r="C19" i="3"/>
  <c r="F19" i="3" s="1"/>
  <c r="G19" i="3"/>
  <c r="B20" i="3"/>
  <c r="C20" i="3"/>
  <c r="F20" i="3" s="1"/>
  <c r="G20" i="3"/>
  <c r="B21" i="3"/>
  <c r="C21" i="3"/>
  <c r="F21" i="3" s="1"/>
  <c r="B22" i="3"/>
  <c r="C22" i="3"/>
  <c r="F22" i="3" s="1"/>
  <c r="I22" i="3" s="1"/>
  <c r="G22" i="3"/>
  <c r="B23" i="3"/>
  <c r="C23" i="3"/>
  <c r="B24" i="3"/>
  <c r="C24" i="3"/>
  <c r="F24" i="3" s="1"/>
  <c r="I24" i="3" s="1"/>
  <c r="B25" i="3"/>
  <c r="C25" i="3"/>
  <c r="F25" i="3" s="1"/>
  <c r="B26" i="3"/>
  <c r="C26" i="3"/>
  <c r="F26" i="3" s="1"/>
  <c r="B27" i="3"/>
  <c r="C27" i="3"/>
  <c r="F27" i="3" s="1"/>
  <c r="B28" i="3"/>
  <c r="C28" i="3"/>
  <c r="B29" i="3"/>
  <c r="C29" i="3"/>
  <c r="F29" i="3" s="1"/>
  <c r="B30" i="3"/>
  <c r="C30" i="3"/>
  <c r="F30" i="3" s="1"/>
  <c r="I30" i="3" s="1"/>
  <c r="B31" i="3"/>
  <c r="C31" i="3"/>
  <c r="F31" i="3" s="1"/>
  <c r="B32" i="3"/>
  <c r="C32" i="3"/>
  <c r="F32" i="3" s="1"/>
  <c r="B33" i="3"/>
  <c r="C33" i="3"/>
  <c r="F33" i="3" s="1"/>
  <c r="I33" i="3" s="1"/>
  <c r="A33" i="3"/>
  <c r="A32" i="3"/>
  <c r="A31" i="3"/>
  <c r="A30" i="3"/>
  <c r="A29" i="3"/>
  <c r="A28" i="3"/>
  <c r="A27" i="3"/>
  <c r="A26" i="3"/>
  <c r="A25" i="3"/>
  <c r="A24" i="3"/>
  <c r="A23" i="3"/>
  <c r="A22" i="3"/>
  <c r="A21" i="3"/>
  <c r="A20" i="3"/>
  <c r="A19" i="3"/>
  <c r="A18" i="3"/>
  <c r="A17" i="3"/>
  <c r="A16" i="3"/>
  <c r="A15" i="3"/>
  <c r="A14" i="3"/>
  <c r="A13" i="3"/>
  <c r="A12" i="3"/>
  <c r="B3" i="3"/>
  <c r="C3" i="3"/>
  <c r="G3" i="3"/>
  <c r="C4" i="3"/>
  <c r="F4" i="3" s="1"/>
  <c r="B5" i="3"/>
  <c r="C5" i="3"/>
  <c r="F5" i="3" s="1"/>
  <c r="I5" i="3" s="1"/>
  <c r="B6" i="3"/>
  <c r="C6" i="3"/>
  <c r="B7" i="3"/>
  <c r="B9" i="3"/>
  <c r="B10" i="3"/>
  <c r="C10" i="3"/>
  <c r="F10" i="3" s="1"/>
  <c r="A10" i="3"/>
  <c r="A9" i="3"/>
  <c r="A7" i="3"/>
  <c r="A6" i="3"/>
  <c r="A5" i="3"/>
  <c r="A4" i="3"/>
  <c r="A3" i="3"/>
  <c r="F3" i="3" l="1"/>
  <c r="I3" i="3" s="1"/>
  <c r="I14" i="5"/>
  <c r="I15" i="5" s="1"/>
  <c r="B5" i="9" s="1"/>
  <c r="I24" i="6"/>
  <c r="I25" i="6" s="1"/>
  <c r="B6" i="9" s="1"/>
  <c r="H31" i="3"/>
  <c r="I31" i="3" s="1"/>
  <c r="H10" i="3"/>
  <c r="I10" i="3" s="1"/>
  <c r="H4" i="3"/>
  <c r="I4" i="3" s="1"/>
  <c r="H29" i="3"/>
  <c r="I29" i="3" s="1"/>
  <c r="F6" i="3"/>
  <c r="H6" i="3" s="1"/>
  <c r="I6" i="3" s="1"/>
  <c r="H25" i="3"/>
  <c r="I25" i="3" s="1"/>
  <c r="H26" i="3"/>
  <c r="I26" i="3" s="1"/>
  <c r="F28" i="3"/>
  <c r="H28" i="3" s="1"/>
  <c r="I28" i="3" s="1"/>
  <c r="H27" i="3"/>
  <c r="I27" i="3" s="1"/>
  <c r="H35" i="3"/>
  <c r="I35" i="3" s="1"/>
  <c r="H32" i="3"/>
  <c r="I32" i="3" s="1"/>
  <c r="F23" i="3"/>
  <c r="H23" i="3" s="1"/>
  <c r="I23" i="3" s="1"/>
  <c r="H21" i="3"/>
  <c r="I21" i="3" s="1"/>
  <c r="H20" i="3"/>
  <c r="I20" i="3" s="1"/>
  <c r="H19" i="3"/>
  <c r="I19" i="3" s="1"/>
  <c r="I37" i="3" l="1"/>
  <c r="I38" i="3" l="1"/>
  <c r="B3" i="9" s="1"/>
  <c r="I52" i="4" l="1"/>
  <c r="I53" i="4" l="1"/>
  <c r="B4" i="9" s="1"/>
  <c r="B9"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A4" authorId="0" shapeId="0" xr:uid="{00000000-0006-0000-0400-000001000000}">
      <text>
        <r>
          <rPr>
            <b/>
            <sz val="9"/>
            <color indexed="81"/>
            <rFont val="Tahoma"/>
            <family val="2"/>
          </rPr>
          <t>Admin:</t>
        </r>
        <r>
          <rPr>
            <sz val="9"/>
            <color indexed="81"/>
            <rFont val="Tahoma"/>
            <family val="2"/>
          </rPr>
          <t xml:space="preserve">
Tie this to the threshold. . . Based on USG funding levels. Weight accordingly
</t>
        </r>
      </text>
    </comment>
  </commentList>
</comments>
</file>

<file path=xl/sharedStrings.xml><?xml version="1.0" encoding="utf-8"?>
<sst xmlns="http://schemas.openxmlformats.org/spreadsheetml/2006/main" count="790" uniqueCount="744">
  <si>
    <r>
      <rPr>
        <sz val="11"/>
        <color theme="1"/>
        <rFont val="Calibri"/>
        <family val="2"/>
      </rPr>
      <t>Información del contrato</t>
    </r>
  </si>
  <si>
    <r>
      <rPr>
        <sz val="11"/>
        <color theme="1"/>
        <rFont val="Calibri"/>
        <family val="2"/>
      </rPr>
      <t>Información del contrato</t>
    </r>
  </si>
  <si>
    <r>
      <rPr>
        <sz val="11"/>
        <color theme="1"/>
        <rFont val="Calibri"/>
        <family val="2"/>
      </rPr>
      <t>Información del contrato</t>
    </r>
  </si>
  <si>
    <r>
      <rPr>
        <b/>
        <sz val="11"/>
        <color theme="1"/>
        <rFont val="Calibri"/>
        <family val="2"/>
      </rPr>
      <t xml:space="preserve">1. Nombre de la Organización que contrata:
</t>
    </r>
  </si>
  <si>
    <r>
      <rPr>
        <b/>
        <sz val="11"/>
        <color theme="1"/>
        <rFont val="Calibri"/>
        <family val="2"/>
      </rPr>
      <t>6. Contactos:</t>
    </r>
  </si>
  <si>
    <r>
      <rPr>
        <b/>
        <sz val="11"/>
        <color theme="1"/>
        <rFont val="Calibri"/>
        <family val="2"/>
      </rPr>
      <t xml:space="preserve">1. Nombre de la Organización que contrata:
</t>
    </r>
  </si>
  <si>
    <r>
      <rPr>
        <b/>
        <sz val="11"/>
        <color theme="1"/>
        <rFont val="Calibri"/>
        <family val="2"/>
      </rPr>
      <t>6. Contactos:</t>
    </r>
  </si>
  <si>
    <r>
      <rPr>
        <b/>
        <sz val="11"/>
        <color theme="1"/>
        <rFont val="Calibri"/>
        <family val="2"/>
      </rPr>
      <t xml:space="preserve">1. Nombre de la Organización que contrata:
</t>
    </r>
  </si>
  <si>
    <r>
      <rPr>
        <b/>
        <sz val="11"/>
        <color theme="1"/>
        <rFont val="Calibri"/>
        <family val="2"/>
      </rPr>
      <t>6. Contactos:</t>
    </r>
  </si>
  <si>
    <r>
      <rPr>
        <i/>
        <sz val="9"/>
        <color theme="1"/>
        <rFont val="Calibri"/>
        <family val="2"/>
      </rPr>
      <t xml:space="preserve">[Nombre]
[Nombre del puesto]
[Dirección postal]
[Teléfono]
[Correo electrónico]
</t>
    </r>
  </si>
  <si>
    <r>
      <rPr>
        <b/>
        <sz val="11"/>
        <color theme="1"/>
        <rFont val="Calibri"/>
        <family val="2"/>
      </rPr>
      <t xml:space="preserve">2. No. de contrato:  </t>
    </r>
  </si>
  <si>
    <r>
      <rPr>
        <b/>
        <sz val="11"/>
        <color theme="1"/>
        <rFont val="Calibri"/>
        <family val="2"/>
      </rPr>
      <t>2. No. de contrato:</t>
    </r>
  </si>
  <si>
    <r>
      <rPr>
        <b/>
        <sz val="11"/>
        <color theme="1"/>
        <rFont val="Calibri"/>
        <family val="2"/>
      </rPr>
      <t>2. No. de contrato:</t>
    </r>
  </si>
  <si>
    <r>
      <rPr>
        <b/>
        <sz val="11"/>
        <color theme="1"/>
        <rFont val="Calibri"/>
        <family val="2"/>
      </rPr>
      <t>3. Tipo de contrato:</t>
    </r>
  </si>
  <si>
    <r>
      <rPr>
        <b/>
        <sz val="11"/>
        <color theme="1"/>
        <rFont val="Calibri"/>
        <family val="2"/>
      </rPr>
      <t>3. Tipo de contrato:</t>
    </r>
  </si>
  <si>
    <r>
      <rPr>
        <b/>
        <sz val="11"/>
        <color theme="1"/>
        <rFont val="Calibri"/>
        <family val="2"/>
      </rPr>
      <t>3. Tipo de contrato:</t>
    </r>
  </si>
  <si>
    <r>
      <rPr>
        <i/>
        <sz val="9"/>
        <color theme="1"/>
        <rFont val="Calibri"/>
        <family val="2"/>
      </rPr>
      <t>[Contrato/Otorgamiento/Acuerdo de Cooperación]</t>
    </r>
  </si>
  <si>
    <r>
      <rPr>
        <b/>
        <sz val="11"/>
        <color theme="1"/>
        <rFont val="Calibri"/>
        <family val="2"/>
      </rPr>
      <t>4. Valor del contrato:</t>
    </r>
  </si>
  <si>
    <r>
      <rPr>
        <b/>
        <sz val="11"/>
        <color theme="1"/>
        <rFont val="Calibri"/>
        <family val="2"/>
      </rPr>
      <t>4. Valor del contrato:</t>
    </r>
  </si>
  <si>
    <r>
      <rPr>
        <b/>
        <sz val="11"/>
        <color theme="1"/>
        <rFont val="Calibri"/>
        <family val="2"/>
      </rPr>
      <t>4. Valor del contrato:</t>
    </r>
  </si>
  <si>
    <r>
      <rPr>
        <i/>
        <sz val="9"/>
        <color theme="1"/>
        <rFont val="Calibri"/>
        <family val="2"/>
      </rPr>
      <t>[Presupuesto total del proyecto]</t>
    </r>
  </si>
  <si>
    <r>
      <rPr>
        <b/>
        <sz val="11"/>
        <color theme="1"/>
        <rFont val="Calibri"/>
        <family val="2"/>
      </rPr>
      <t xml:space="preserve">5. Marco de tiempo: </t>
    </r>
  </si>
  <si>
    <r>
      <rPr>
        <b/>
        <sz val="11"/>
        <color theme="1"/>
        <rFont val="Calibri"/>
        <family val="2"/>
      </rPr>
      <t xml:space="preserve">5. Marco de tiempo: </t>
    </r>
  </si>
  <si>
    <r>
      <rPr>
        <b/>
        <sz val="11"/>
        <color theme="1"/>
        <rFont val="Calibri"/>
        <family val="2"/>
      </rPr>
      <t xml:space="preserve">5. Marco de tiempo: </t>
    </r>
  </si>
  <si>
    <r>
      <rPr>
        <i/>
        <sz val="9"/>
        <color theme="1"/>
        <rFont val="Calibri"/>
        <family val="2"/>
      </rPr>
      <t>[mm/dd/aaaa]</t>
    </r>
  </si>
  <si>
    <r>
      <rPr>
        <b/>
        <sz val="11"/>
        <color theme="1"/>
        <rFont val="Calibri"/>
        <family val="2"/>
      </rPr>
      <t>7. Descripción del desarrollo:</t>
    </r>
  </si>
  <si>
    <r>
      <rPr>
        <b/>
        <sz val="11"/>
        <color theme="1"/>
        <rFont val="Calibri"/>
        <family val="2"/>
      </rPr>
      <t>7. Descripción del desarrollo:</t>
    </r>
  </si>
  <si>
    <r>
      <rPr>
        <b/>
        <sz val="11"/>
        <color theme="1"/>
        <rFont val="Calibri"/>
        <family val="2"/>
      </rPr>
      <t>7. Descripción del desarrollo:</t>
    </r>
  </si>
  <si>
    <r>
      <rPr>
        <i/>
        <sz val="9"/>
        <color theme="1"/>
        <rFont val="Calibri"/>
        <family val="2"/>
      </rPr>
      <t>[Dar una breve descripción del proyecto resaltando cualquier problema encontrado con la implementación, cómo se manejaron esos problemas y los resultados]</t>
    </r>
  </si>
  <si>
    <r>
      <rPr>
        <sz val="11"/>
        <color theme="1"/>
        <rFont val="Calibri"/>
        <family val="2"/>
      </rPr>
      <t>Información del contrato</t>
    </r>
  </si>
  <si>
    <r>
      <rPr>
        <b/>
        <sz val="11"/>
        <color theme="1"/>
        <rFont val="Calibri"/>
        <family val="2"/>
      </rPr>
      <t xml:space="preserve">1. Nombre de la Organización que contrata:
</t>
    </r>
  </si>
  <si>
    <r>
      <rPr>
        <b/>
        <sz val="11"/>
        <color theme="1"/>
        <rFont val="Calibri"/>
        <family val="2"/>
      </rPr>
      <t>6. Contactos:</t>
    </r>
  </si>
  <si>
    <r>
      <rPr>
        <b/>
        <sz val="11"/>
        <color theme="1"/>
        <rFont val="Calibri"/>
        <family val="2"/>
      </rPr>
      <t xml:space="preserve">2. No. de contrato: </t>
    </r>
  </si>
  <si>
    <r>
      <rPr>
        <b/>
        <sz val="11"/>
        <color theme="1"/>
        <rFont val="Calibri"/>
        <family val="2"/>
      </rPr>
      <t>3. Tipo de contrato:</t>
    </r>
  </si>
  <si>
    <r>
      <rPr>
        <b/>
        <sz val="11"/>
        <color theme="1"/>
        <rFont val="Calibri"/>
        <family val="2"/>
      </rPr>
      <t>4. Valor del contrato:</t>
    </r>
  </si>
  <si>
    <r>
      <rPr>
        <b/>
        <sz val="11"/>
        <color theme="1"/>
        <rFont val="Calibri"/>
        <family val="2"/>
      </rPr>
      <t xml:space="preserve">5. Marco de tiempo: </t>
    </r>
  </si>
  <si>
    <r>
      <rPr>
        <b/>
        <sz val="11"/>
        <color theme="1"/>
        <rFont val="Calibri"/>
        <family val="2"/>
      </rPr>
      <t>7. Descripción del desarrollo:</t>
    </r>
  </si>
  <si>
    <r>
      <rPr>
        <b/>
        <sz val="11"/>
        <color theme="0"/>
        <rFont val="Calibri"/>
        <family val="2"/>
      </rPr>
      <t>Área NUPAS</t>
    </r>
  </si>
  <si>
    <r>
      <rPr>
        <b/>
        <sz val="11"/>
        <color theme="0"/>
        <rFont val="Calibri"/>
        <family val="2"/>
      </rPr>
      <t>Pregunta</t>
    </r>
  </si>
  <si>
    <r>
      <rPr>
        <b/>
        <sz val="11"/>
        <color theme="0"/>
        <rFont val="Calibri"/>
        <family val="2"/>
      </rPr>
      <t>Respuesta de la Organización</t>
    </r>
  </si>
  <si>
    <r>
      <rPr>
        <b/>
        <sz val="11"/>
        <color theme="0"/>
        <rFont val="Calibri"/>
        <family val="2"/>
      </rPr>
      <t>Nivel de riesgo asignado</t>
    </r>
  </si>
  <si>
    <r>
      <rPr>
        <b/>
        <sz val="11"/>
        <color theme="0"/>
        <rFont val="Calibri"/>
        <family val="2"/>
      </rPr>
      <t>Calificación calculada</t>
    </r>
  </si>
  <si>
    <r>
      <rPr>
        <b/>
        <sz val="11"/>
        <color theme="0"/>
        <rFont val="Calibri"/>
        <family val="2"/>
      </rPr>
      <t>Pregunta de seguimiento</t>
    </r>
  </si>
  <si>
    <r>
      <rPr>
        <b/>
        <sz val="11"/>
        <color theme="0"/>
        <rFont val="Calibri"/>
        <family val="2"/>
      </rPr>
      <t>Tasa discrecional</t>
    </r>
  </si>
  <si>
    <r>
      <rPr>
        <b/>
        <sz val="11"/>
        <color theme="0"/>
        <rFont val="Calibri"/>
        <family val="2"/>
      </rPr>
      <t>Calificación final</t>
    </r>
  </si>
  <si>
    <r>
      <rPr>
        <sz val="11"/>
        <color rgb="FFFF0000"/>
        <rFont val="Calibri"/>
        <family val="2"/>
      </rPr>
      <t>Alta</t>
    </r>
  </si>
  <si>
    <r>
      <rPr>
        <sz val="11"/>
        <color theme="1"/>
        <rFont val="Calibri"/>
        <family val="2"/>
      </rPr>
      <t>Media</t>
    </r>
  </si>
  <si>
    <r>
      <rPr>
        <sz val="11"/>
        <color rgb="FFFF0000"/>
        <rFont val="Calibri"/>
        <family val="2"/>
      </rPr>
      <t>Alta</t>
    </r>
  </si>
  <si>
    <r>
      <rPr>
        <sz val="11"/>
        <color rgb="FFFF0000"/>
        <rFont val="Calibri"/>
        <family val="2"/>
      </rPr>
      <t>Alta</t>
    </r>
  </si>
  <si>
    <r>
      <rPr>
        <sz val="11"/>
        <color rgb="FFFF0000"/>
        <rFont val="Calibri"/>
        <family val="2"/>
      </rPr>
      <t>Alta</t>
    </r>
  </si>
  <si>
    <r>
      <rPr>
        <sz val="11"/>
        <color theme="1"/>
        <rFont val="Calibri"/>
        <family val="2"/>
      </rPr>
      <t>CSA dará capacitación en los reglamentos de USAID</t>
    </r>
  </si>
  <si>
    <r>
      <rPr>
        <sz val="11"/>
        <color theme="1"/>
        <rFont val="Calibri"/>
        <family val="2"/>
      </rPr>
      <t>Media</t>
    </r>
  </si>
  <si>
    <r>
      <rPr>
        <sz val="11"/>
        <color rgb="FFFF0000"/>
        <rFont val="Calibri"/>
        <family val="2"/>
      </rPr>
      <t>Media</t>
    </r>
  </si>
  <si>
    <r>
      <rPr>
        <sz val="11"/>
        <color rgb="FFFF0000"/>
        <rFont val="Calibri"/>
        <family val="2"/>
      </rPr>
      <t>Alta</t>
    </r>
  </si>
  <si>
    <r>
      <rPr>
        <sz val="11"/>
        <color rgb="FFFF0000"/>
        <rFont val="Calibri"/>
        <family val="2"/>
      </rPr>
      <t>Alta</t>
    </r>
  </si>
  <si>
    <r>
      <rPr>
        <sz val="11"/>
        <color rgb="FFFF0000"/>
        <rFont val="Calibri"/>
        <family val="2"/>
      </rPr>
      <t>Alta</t>
    </r>
  </si>
  <si>
    <r>
      <rPr>
        <sz val="11"/>
        <color rgb="FFFF0000"/>
        <rFont val="Calibri"/>
        <family val="2"/>
      </rPr>
      <t>Alta</t>
    </r>
  </si>
  <si>
    <r>
      <rPr>
        <sz val="11"/>
        <color theme="1"/>
        <rFont val="Calibri"/>
        <family val="2"/>
      </rPr>
      <t>Media</t>
    </r>
  </si>
  <si>
    <r>
      <rPr>
        <sz val="11"/>
        <color theme="1"/>
        <rFont val="Calibri"/>
        <family val="2"/>
      </rPr>
      <t>Media</t>
    </r>
  </si>
  <si>
    <r>
      <rPr>
        <sz val="11"/>
        <color theme="1"/>
        <rFont val="Calibri"/>
        <family val="2"/>
      </rPr>
      <t>Media</t>
    </r>
  </si>
  <si>
    <r>
      <rPr>
        <sz val="11"/>
        <color theme="1"/>
        <rFont val="Calibri"/>
        <family val="2"/>
      </rPr>
      <t>Baja</t>
    </r>
  </si>
  <si>
    <r>
      <rPr>
        <sz val="11"/>
        <color theme="1"/>
        <rFont val="Calibri"/>
        <family val="2"/>
      </rPr>
      <t>Media</t>
    </r>
  </si>
  <si>
    <r>
      <rPr>
        <sz val="11"/>
        <color theme="1"/>
        <rFont val="Calibri"/>
        <family val="2"/>
      </rPr>
      <t>Media</t>
    </r>
  </si>
  <si>
    <r>
      <rPr>
        <sz val="11"/>
        <color theme="1"/>
        <rFont val="Calibri"/>
        <family val="2"/>
      </rPr>
      <t>Media</t>
    </r>
  </si>
  <si>
    <r>
      <rPr>
        <sz val="11"/>
        <color theme="1"/>
        <rFont val="Calibri"/>
        <family val="2"/>
      </rPr>
      <t>Media</t>
    </r>
  </si>
  <si>
    <r>
      <rPr>
        <sz val="11"/>
        <color theme="1"/>
        <rFont val="Calibri"/>
        <family val="2"/>
      </rPr>
      <t>Baja</t>
    </r>
  </si>
  <si>
    <r>
      <rPr>
        <sz val="11"/>
        <color theme="1"/>
        <rFont val="Calibri"/>
        <family val="2"/>
      </rPr>
      <t>Media</t>
    </r>
  </si>
  <si>
    <r>
      <rPr>
        <sz val="11"/>
        <color theme="1"/>
        <rFont val="Calibri"/>
        <family val="2"/>
      </rPr>
      <t>Media</t>
    </r>
  </si>
  <si>
    <r>
      <rPr>
        <sz val="11"/>
        <color theme="1"/>
        <rFont val="Calibri"/>
        <family val="2"/>
      </rPr>
      <t>Media</t>
    </r>
  </si>
  <si>
    <r>
      <rPr>
        <sz val="11"/>
        <color theme="1"/>
        <rFont val="Calibri"/>
        <family val="2"/>
      </rPr>
      <t>Media</t>
    </r>
  </si>
  <si>
    <r>
      <rPr>
        <sz val="11"/>
        <color theme="1"/>
        <rFont val="Calibri"/>
        <family val="2"/>
      </rPr>
      <t>Media</t>
    </r>
  </si>
  <si>
    <r>
      <rPr>
        <sz val="11"/>
        <color theme="1"/>
        <rFont val="Calibri"/>
        <family val="2"/>
      </rPr>
      <t>Media</t>
    </r>
  </si>
  <si>
    <r>
      <rPr>
        <sz val="11"/>
        <color theme="1"/>
        <rFont val="Calibri"/>
        <family val="2"/>
      </rPr>
      <t>Estructura legal total:</t>
    </r>
  </si>
  <si>
    <r>
      <rPr>
        <sz val="11"/>
        <color theme="1"/>
        <rFont val="Calibri"/>
        <family val="2"/>
      </rPr>
      <t>Estructura legal promedio:</t>
    </r>
  </si>
  <si>
    <t>HYC</t>
  </si>
  <si>
    <t>MYS</t>
  </si>
  <si>
    <t>NRC</t>
  </si>
  <si>
    <t>HYS</t>
  </si>
  <si>
    <t>HNC</t>
  </si>
  <si>
    <t>MYS</t>
  </si>
  <si>
    <t>MYS</t>
  </si>
  <si>
    <t>NRC</t>
  </si>
  <si>
    <t>NRC</t>
  </si>
  <si>
    <t>HNC</t>
  </si>
  <si>
    <t>HNS</t>
  </si>
  <si>
    <t>MYS</t>
  </si>
  <si>
    <t>MYS</t>
  </si>
  <si>
    <t>MYC</t>
  </si>
  <si>
    <t>MYS</t>
  </si>
  <si>
    <t>MYS</t>
  </si>
  <si>
    <t>MYS</t>
  </si>
  <si>
    <t>MYS</t>
  </si>
  <si>
    <t>LYS</t>
  </si>
  <si>
    <t>MYS</t>
  </si>
  <si>
    <t>MYS</t>
  </si>
  <si>
    <t>MYS</t>
  </si>
  <si>
    <t>MYS</t>
  </si>
  <si>
    <t>MYC</t>
  </si>
  <si>
    <t>MYS</t>
  </si>
  <si>
    <r>
      <rPr>
        <b/>
        <sz val="11"/>
        <color theme="0"/>
        <rFont val="Calibri"/>
        <family val="2"/>
      </rPr>
      <t>Área NUPAS</t>
    </r>
  </si>
  <si>
    <r>
      <rPr>
        <b/>
        <sz val="11"/>
        <color theme="0"/>
        <rFont val="Calibri"/>
        <family val="2"/>
      </rPr>
      <t>Pregunta</t>
    </r>
  </si>
  <si>
    <r>
      <rPr>
        <b/>
        <sz val="11"/>
        <color theme="0"/>
        <rFont val="Calibri"/>
        <family val="2"/>
      </rPr>
      <t>Respuesta de la Organización</t>
    </r>
  </si>
  <si>
    <r>
      <rPr>
        <b/>
        <sz val="11"/>
        <color theme="0"/>
        <rFont val="Calibri"/>
        <family val="2"/>
      </rPr>
      <t>Nivel de riesgo asignado</t>
    </r>
  </si>
  <si>
    <r>
      <rPr>
        <b/>
        <sz val="11"/>
        <color theme="0"/>
        <rFont val="Calibri"/>
        <family val="2"/>
      </rPr>
      <t>Calificación calculada</t>
    </r>
  </si>
  <si>
    <r>
      <rPr>
        <b/>
        <sz val="11"/>
        <color theme="0"/>
        <rFont val="Calibri"/>
        <family val="2"/>
      </rPr>
      <t>Pregunta de seguimiento</t>
    </r>
  </si>
  <si>
    <r>
      <rPr>
        <b/>
        <sz val="11"/>
        <color theme="0"/>
        <rFont val="Calibri"/>
        <family val="2"/>
      </rPr>
      <t>Tasa discrecional</t>
    </r>
  </si>
  <si>
    <r>
      <rPr>
        <b/>
        <sz val="11"/>
        <color theme="0"/>
        <rFont val="Calibri"/>
        <family val="2"/>
      </rPr>
      <t>Calificación final</t>
    </r>
  </si>
  <si>
    <r>
      <rPr>
        <sz val="11"/>
        <color theme="1"/>
        <rFont val="Calibri"/>
        <family val="2"/>
      </rPr>
      <t>Media</t>
    </r>
  </si>
  <si>
    <r>
      <rPr>
        <sz val="11"/>
        <color theme="1"/>
        <rFont val="Calibri"/>
        <family val="2"/>
      </rPr>
      <t>Baja</t>
    </r>
  </si>
  <si>
    <r>
      <rPr>
        <sz val="11"/>
        <color theme="1"/>
        <rFont val="Calibri"/>
        <family val="2"/>
      </rPr>
      <t>Baja</t>
    </r>
  </si>
  <si>
    <r>
      <rPr>
        <sz val="11"/>
        <color theme="1"/>
        <rFont val="Calibri"/>
        <family val="2"/>
      </rPr>
      <t>Media</t>
    </r>
  </si>
  <si>
    <r>
      <rPr>
        <sz val="11"/>
        <color theme="1"/>
        <rFont val="Calibri"/>
        <family val="2"/>
      </rPr>
      <t>Media</t>
    </r>
  </si>
  <si>
    <r>
      <rPr>
        <sz val="11"/>
        <color theme="1"/>
        <rFont val="Calibri"/>
        <family val="2"/>
      </rPr>
      <t>Alta</t>
    </r>
  </si>
  <si>
    <r>
      <rPr>
        <sz val="11"/>
        <color theme="1"/>
        <rFont val="Calibri"/>
        <family val="2"/>
      </rPr>
      <t>Alta</t>
    </r>
  </si>
  <si>
    <r>
      <rPr>
        <sz val="11"/>
        <color theme="1"/>
        <rFont val="Calibri"/>
        <family val="2"/>
      </rPr>
      <t>Alta</t>
    </r>
  </si>
  <si>
    <r>
      <rPr>
        <sz val="11"/>
        <color theme="1"/>
        <rFont val="Calibri"/>
        <family val="2"/>
      </rPr>
      <t>Alta</t>
    </r>
  </si>
  <si>
    <r>
      <rPr>
        <sz val="11"/>
        <color theme="1"/>
        <rFont val="Calibri"/>
        <family val="2"/>
      </rPr>
      <t>Alta</t>
    </r>
  </si>
  <si>
    <r>
      <rPr>
        <sz val="11"/>
        <color theme="1"/>
        <rFont val="Calibri"/>
        <family val="2"/>
      </rPr>
      <t>Alta</t>
    </r>
  </si>
  <si>
    <r>
      <rPr>
        <sz val="11"/>
        <color theme="1"/>
        <rFont val="Calibri"/>
        <family val="2"/>
      </rPr>
      <t>Alta</t>
    </r>
  </si>
  <si>
    <r>
      <rPr>
        <sz val="11"/>
        <color theme="1"/>
        <rFont val="Calibri"/>
        <family val="2"/>
      </rPr>
      <t>Alta</t>
    </r>
  </si>
  <si>
    <r>
      <rPr>
        <sz val="11"/>
        <color theme="1"/>
        <rFont val="Calibri"/>
        <family val="2"/>
      </rPr>
      <t>Media</t>
    </r>
  </si>
  <si>
    <r>
      <rPr>
        <sz val="11"/>
        <color theme="1"/>
        <rFont val="Calibri"/>
        <family val="2"/>
      </rPr>
      <t>Alta</t>
    </r>
  </si>
  <si>
    <r>
      <rPr>
        <sz val="11"/>
        <color theme="1"/>
        <rFont val="Calibri"/>
        <family val="2"/>
      </rPr>
      <t>Alta</t>
    </r>
  </si>
  <si>
    <r>
      <rPr>
        <sz val="11"/>
        <color theme="1"/>
        <rFont val="Calibri"/>
        <family val="2"/>
      </rPr>
      <t>Alta</t>
    </r>
  </si>
  <si>
    <r>
      <rPr>
        <sz val="11"/>
        <color theme="1"/>
        <rFont val="Calibri"/>
        <family val="2"/>
      </rPr>
      <t>Alta</t>
    </r>
  </si>
  <si>
    <r>
      <rPr>
        <sz val="11"/>
        <color theme="1"/>
        <rFont val="Calibri"/>
        <family val="2"/>
      </rPr>
      <t>Alta</t>
    </r>
  </si>
  <si>
    <r>
      <rPr>
        <sz val="11"/>
        <color theme="1"/>
        <rFont val="Calibri"/>
        <family val="2"/>
      </rPr>
      <t>Ya que la organización no adquiere materiales diariamente, no necesitan caja chica</t>
    </r>
  </si>
  <si>
    <r>
      <rPr>
        <sz val="11"/>
        <color theme="1"/>
        <rFont val="Calibri"/>
        <family val="2"/>
      </rPr>
      <t>Alta</t>
    </r>
  </si>
  <si>
    <r>
      <rPr>
        <sz val="11"/>
        <color theme="1"/>
        <rFont val="Calibri"/>
        <family val="2"/>
      </rPr>
      <t>NA</t>
    </r>
  </si>
  <si>
    <r>
      <rPr>
        <sz val="11"/>
        <color theme="1"/>
        <rFont val="Calibri"/>
        <family val="2"/>
      </rPr>
      <t>Alta</t>
    </r>
  </si>
  <si>
    <r>
      <rPr>
        <sz val="11"/>
        <color theme="1"/>
        <rFont val="Calibri"/>
        <family val="2"/>
      </rPr>
      <t>NA</t>
    </r>
  </si>
  <si>
    <r>
      <rPr>
        <sz val="11"/>
        <color theme="1"/>
        <rFont val="Calibri"/>
        <family val="2"/>
      </rPr>
      <t>Alta</t>
    </r>
  </si>
  <si>
    <r>
      <rPr>
        <sz val="11"/>
        <color theme="1"/>
        <rFont val="Calibri"/>
        <family val="2"/>
      </rPr>
      <t>Alta</t>
    </r>
  </si>
  <si>
    <r>
      <rPr>
        <sz val="11"/>
        <color theme="1"/>
        <rFont val="Calibri"/>
        <family val="2"/>
      </rPr>
      <t>Alta</t>
    </r>
  </si>
  <si>
    <r>
      <rPr>
        <sz val="11"/>
        <color theme="1"/>
        <rFont val="Calibri"/>
        <family val="2"/>
      </rPr>
      <t>Alta</t>
    </r>
  </si>
  <si>
    <r>
      <rPr>
        <sz val="11"/>
        <color theme="1"/>
        <rFont val="Calibri"/>
        <family val="2"/>
      </rPr>
      <t>Alta</t>
    </r>
  </si>
  <si>
    <r>
      <rPr>
        <sz val="11"/>
        <color theme="1"/>
        <rFont val="Calibri"/>
        <family val="2"/>
      </rPr>
      <t>Alta</t>
    </r>
  </si>
  <si>
    <r>
      <rPr>
        <sz val="11"/>
        <color theme="1"/>
        <rFont val="Calibri"/>
        <family val="2"/>
      </rPr>
      <t>Alta</t>
    </r>
  </si>
  <si>
    <r>
      <rPr>
        <sz val="11"/>
        <color theme="1"/>
        <rFont val="Calibri"/>
        <family val="2"/>
      </rPr>
      <t>Baja</t>
    </r>
  </si>
  <si>
    <r>
      <rPr>
        <sz val="11"/>
        <color theme="1"/>
        <rFont val="Calibri"/>
        <family val="2"/>
      </rPr>
      <t>Alta</t>
    </r>
  </si>
  <si>
    <r>
      <rPr>
        <sz val="11"/>
        <color theme="1"/>
        <rFont val="Calibri"/>
        <family val="2"/>
      </rPr>
      <t>Alta</t>
    </r>
  </si>
  <si>
    <r>
      <rPr>
        <sz val="11"/>
        <color theme="1"/>
        <rFont val="Calibri"/>
        <family val="2"/>
      </rPr>
      <t>Alta</t>
    </r>
  </si>
  <si>
    <r>
      <rPr>
        <sz val="11"/>
        <color theme="1"/>
        <rFont val="Calibri"/>
        <family val="2"/>
      </rPr>
      <t>Media</t>
    </r>
  </si>
  <si>
    <r>
      <rPr>
        <sz val="11"/>
        <color theme="1"/>
        <rFont val="Calibri"/>
        <family val="2"/>
      </rPr>
      <t>Administración financiera total:</t>
    </r>
  </si>
  <si>
    <r>
      <rPr>
        <sz val="11"/>
        <color theme="1"/>
        <rFont val="Calibri"/>
        <family val="2"/>
      </rPr>
      <t>Administración financiera promedio:</t>
    </r>
  </si>
  <si>
    <t>MYS</t>
  </si>
  <si>
    <t>LYS</t>
  </si>
  <si>
    <t>LYS</t>
  </si>
  <si>
    <t>MYS</t>
  </si>
  <si>
    <t>MYC</t>
  </si>
  <si>
    <t>YRC</t>
  </si>
  <si>
    <t>HYS</t>
  </si>
  <si>
    <t>HYS</t>
  </si>
  <si>
    <t>HYS</t>
  </si>
  <si>
    <t>HYS</t>
  </si>
  <si>
    <t>HYC</t>
  </si>
  <si>
    <t>HYS</t>
  </si>
  <si>
    <t>HYS</t>
  </si>
  <si>
    <t>MYS</t>
  </si>
  <si>
    <t>HYS</t>
  </si>
  <si>
    <t>HYS</t>
  </si>
  <si>
    <t>HYS</t>
  </si>
  <si>
    <t>YRC</t>
  </si>
  <si>
    <t>HYS</t>
  </si>
  <si>
    <t>HYS</t>
  </si>
  <si>
    <t>HYS</t>
  </si>
  <si>
    <t>HYS</t>
  </si>
  <si>
    <t>HYS</t>
  </si>
  <si>
    <t>HYC</t>
  </si>
  <si>
    <t>HYS</t>
  </si>
  <si>
    <t>HYS</t>
  </si>
  <si>
    <t>HYS</t>
  </si>
  <si>
    <t>HYS</t>
  </si>
  <si>
    <t>LYS</t>
  </si>
  <si>
    <t>HYS</t>
  </si>
  <si>
    <t>YRC</t>
  </si>
  <si>
    <t>HYS</t>
  </si>
  <si>
    <t>MYC</t>
  </si>
  <si>
    <r>
      <rPr>
        <b/>
        <sz val="11"/>
        <color theme="0"/>
        <rFont val="Calibri"/>
        <family val="2"/>
      </rPr>
      <t>Área NUPAS</t>
    </r>
  </si>
  <si>
    <r>
      <rPr>
        <b/>
        <sz val="11"/>
        <color theme="0"/>
        <rFont val="Calibri"/>
        <family val="2"/>
      </rPr>
      <t>Pregunta</t>
    </r>
  </si>
  <si>
    <r>
      <rPr>
        <b/>
        <sz val="11"/>
        <color theme="0"/>
        <rFont val="Calibri"/>
        <family val="2"/>
      </rPr>
      <t>Respuesta de la Organización</t>
    </r>
  </si>
  <si>
    <r>
      <rPr>
        <b/>
        <sz val="11"/>
        <color theme="0"/>
        <rFont val="Calibri"/>
        <family val="2"/>
      </rPr>
      <t>Nivel de riesgo asignado</t>
    </r>
  </si>
  <si>
    <r>
      <rPr>
        <b/>
        <sz val="11"/>
        <color theme="0"/>
        <rFont val="Calibri"/>
        <family val="2"/>
      </rPr>
      <t>Calificación calculada</t>
    </r>
  </si>
  <si>
    <r>
      <rPr>
        <b/>
        <sz val="11"/>
        <color theme="0"/>
        <rFont val="Calibri"/>
        <family val="2"/>
      </rPr>
      <t>Pregunta de seguimiento</t>
    </r>
  </si>
  <si>
    <r>
      <rPr>
        <b/>
        <sz val="11"/>
        <color theme="0"/>
        <rFont val="Calibri"/>
        <family val="2"/>
      </rPr>
      <t>Tasa discrecional</t>
    </r>
  </si>
  <si>
    <r>
      <rPr>
        <b/>
        <sz val="11"/>
        <color theme="0"/>
        <rFont val="Calibri"/>
        <family val="2"/>
      </rPr>
      <t>Calificación final</t>
    </r>
  </si>
  <si>
    <r>
      <rPr>
        <sz val="11"/>
        <color theme="1"/>
        <rFont val="Calibri"/>
        <family val="2"/>
      </rPr>
      <t>Alta</t>
    </r>
  </si>
  <si>
    <r>
      <rPr>
        <sz val="11"/>
        <color theme="1"/>
        <rFont val="Calibri"/>
        <family val="2"/>
      </rPr>
      <t>Alta</t>
    </r>
  </si>
  <si>
    <r>
      <rPr>
        <sz val="11"/>
        <color theme="1"/>
        <rFont val="Calibri"/>
        <family val="2"/>
      </rPr>
      <t>Alta</t>
    </r>
  </si>
  <si>
    <r>
      <rPr>
        <sz val="11"/>
        <color theme="1"/>
        <rFont val="Calibri"/>
        <family val="2"/>
      </rPr>
      <t>ENVIAR PARA SEGUIMIENTO</t>
    </r>
  </si>
  <si>
    <r>
      <rPr>
        <sz val="11"/>
        <color theme="1"/>
        <rFont val="Calibri"/>
        <family val="2"/>
      </rPr>
      <t>Baja</t>
    </r>
  </si>
  <si>
    <r>
      <rPr>
        <sz val="11"/>
        <color theme="1"/>
        <rFont val="Calibri"/>
        <family val="2"/>
      </rPr>
      <t>Baja</t>
    </r>
  </si>
  <si>
    <r>
      <rPr>
        <sz val="11"/>
        <color theme="1"/>
        <rFont val="Calibri"/>
        <family val="2"/>
      </rPr>
      <t>Alta</t>
    </r>
  </si>
  <si>
    <r>
      <rPr>
        <sz val="11"/>
        <color theme="1"/>
        <rFont val="Calibri"/>
        <family val="2"/>
      </rPr>
      <t>NA</t>
    </r>
  </si>
  <si>
    <r>
      <rPr>
        <sz val="11"/>
        <color theme="1"/>
        <rFont val="Calibri"/>
        <family val="2"/>
      </rPr>
      <t>Sistema total de adquisiciones</t>
    </r>
  </si>
  <si>
    <r>
      <rPr>
        <sz val="11"/>
        <color theme="1"/>
        <rFont val="Calibri"/>
        <family val="2"/>
      </rPr>
      <t>Sistema promedio de adquisiciones:</t>
    </r>
  </si>
  <si>
    <t>HYC</t>
  </si>
  <si>
    <t>HYC</t>
  </si>
  <si>
    <t>LYS</t>
  </si>
  <si>
    <t>LNC</t>
  </si>
  <si>
    <t>HYC</t>
  </si>
  <si>
    <r>
      <rPr>
        <b/>
        <sz val="11"/>
        <color theme="0"/>
        <rFont val="Calibri"/>
        <family val="2"/>
      </rPr>
      <t>Área NUPAS</t>
    </r>
  </si>
  <si>
    <r>
      <rPr>
        <b/>
        <sz val="11"/>
        <color theme="0"/>
        <rFont val="Calibri"/>
        <family val="2"/>
      </rPr>
      <t>Pregunta</t>
    </r>
  </si>
  <si>
    <r>
      <rPr>
        <b/>
        <sz val="11"/>
        <color theme="0"/>
        <rFont val="Calibri"/>
        <family val="2"/>
      </rPr>
      <t>Respuesta de la Organización</t>
    </r>
  </si>
  <si>
    <r>
      <rPr>
        <b/>
        <sz val="11"/>
        <color theme="0"/>
        <rFont val="Calibri"/>
        <family val="2"/>
      </rPr>
      <t>Nivel de riesgo asignado</t>
    </r>
  </si>
  <si>
    <r>
      <rPr>
        <b/>
        <sz val="11"/>
        <color theme="0"/>
        <rFont val="Calibri"/>
        <family val="2"/>
      </rPr>
      <t>Calificación calculada</t>
    </r>
  </si>
  <si>
    <r>
      <rPr>
        <b/>
        <sz val="11"/>
        <color theme="0"/>
        <rFont val="Calibri"/>
        <family val="2"/>
      </rPr>
      <t>Pregunta de seguimiento</t>
    </r>
  </si>
  <si>
    <r>
      <rPr>
        <b/>
        <sz val="11"/>
        <color theme="0"/>
        <rFont val="Calibri"/>
        <family val="2"/>
      </rPr>
      <t>Tasa discrecional</t>
    </r>
  </si>
  <si>
    <r>
      <rPr>
        <b/>
        <sz val="11"/>
        <color theme="0"/>
        <rFont val="Calibri"/>
        <family val="2"/>
      </rPr>
      <t>Calificación final</t>
    </r>
  </si>
  <si>
    <r>
      <rPr>
        <sz val="11"/>
        <color theme="1"/>
        <rFont val="Calibri"/>
        <family val="2"/>
      </rPr>
      <t>Alta</t>
    </r>
  </si>
  <si>
    <r>
      <rPr>
        <sz val="11"/>
        <color theme="1"/>
        <rFont val="Calibri"/>
        <family val="2"/>
      </rPr>
      <t>Alta</t>
    </r>
  </si>
  <si>
    <r>
      <rPr>
        <sz val="11"/>
        <color theme="1"/>
        <rFont val="Calibri"/>
        <family val="2"/>
      </rPr>
      <t>Ya que la organización actualmente se compone sólo de 4 miembros, no los tienen. Pero lo desarrollarán si reciben la adjudicación</t>
    </r>
  </si>
  <si>
    <r>
      <rPr>
        <sz val="11"/>
        <color theme="1"/>
        <rFont val="Calibri"/>
        <family val="2"/>
      </rPr>
      <t>Alta</t>
    </r>
  </si>
  <si>
    <r>
      <rPr>
        <sz val="11"/>
        <color theme="1"/>
        <rFont val="Calibri"/>
        <family val="2"/>
      </rPr>
      <t>Media</t>
    </r>
  </si>
  <si>
    <r>
      <rPr>
        <sz val="11"/>
        <color theme="1"/>
        <rFont val="Calibri"/>
        <family val="2"/>
      </rPr>
      <t>Media</t>
    </r>
  </si>
  <si>
    <r>
      <rPr>
        <sz val="11"/>
        <color theme="1"/>
        <rFont val="Calibri"/>
        <family val="2"/>
      </rPr>
      <t>Media</t>
    </r>
  </si>
  <si>
    <r>
      <rPr>
        <sz val="11"/>
        <color theme="1"/>
        <rFont val="Calibri"/>
        <family val="2"/>
      </rPr>
      <t>Alta</t>
    </r>
  </si>
  <si>
    <r>
      <rPr>
        <sz val="11"/>
        <color theme="1"/>
        <rFont val="Calibri"/>
        <family val="2"/>
      </rPr>
      <t>Alta</t>
    </r>
  </si>
  <si>
    <r>
      <rPr>
        <sz val="11"/>
        <color theme="1"/>
        <rFont val="Calibri"/>
        <family val="2"/>
      </rPr>
      <t>Media</t>
    </r>
  </si>
  <si>
    <r>
      <rPr>
        <sz val="11"/>
        <color theme="1"/>
        <rFont val="Calibri"/>
        <family val="2"/>
      </rPr>
      <t>Media</t>
    </r>
  </si>
  <si>
    <r>
      <rPr>
        <sz val="11"/>
        <color theme="1"/>
        <rFont val="Calibri"/>
        <family val="2"/>
      </rPr>
      <t>Media</t>
    </r>
  </si>
  <si>
    <r>
      <rPr>
        <sz val="11"/>
        <color theme="1"/>
        <rFont val="Calibri"/>
        <family val="2"/>
      </rPr>
      <t>Alta</t>
    </r>
  </si>
  <si>
    <r>
      <rPr>
        <sz val="11"/>
        <color theme="1"/>
        <rFont val="Calibri"/>
        <family val="2"/>
      </rPr>
      <t>Media</t>
    </r>
  </si>
  <si>
    <r>
      <rPr>
        <sz val="11"/>
        <color theme="1"/>
        <rFont val="Calibri"/>
        <family val="2"/>
      </rPr>
      <t>Alta</t>
    </r>
  </si>
  <si>
    <r>
      <rPr>
        <sz val="11"/>
        <color theme="1"/>
        <rFont val="Calibri"/>
        <family val="2"/>
      </rPr>
      <t>Sírvase adjuntar copia de la política</t>
    </r>
  </si>
  <si>
    <r>
      <rPr>
        <sz val="11"/>
        <color theme="1"/>
        <rFont val="Calibri"/>
        <family val="2"/>
      </rPr>
      <t>Total recursos humanos:</t>
    </r>
  </si>
  <si>
    <r>
      <rPr>
        <sz val="11"/>
        <color theme="1"/>
        <rFont val="Calibri"/>
        <family val="2"/>
      </rPr>
      <t>Recursos humanos promedio:</t>
    </r>
  </si>
  <si>
    <t>HYC</t>
  </si>
  <si>
    <t>HYC</t>
  </si>
  <si>
    <t>HYS</t>
  </si>
  <si>
    <t>MYC</t>
  </si>
  <si>
    <t>MYC</t>
  </si>
  <si>
    <t>MYS</t>
  </si>
  <si>
    <t>HYS</t>
  </si>
  <si>
    <t>HYS</t>
  </si>
  <si>
    <t>MYC</t>
  </si>
  <si>
    <t>MYS</t>
  </si>
  <si>
    <t>MYS</t>
  </si>
  <si>
    <t>HYC</t>
  </si>
  <si>
    <t>MYS</t>
  </si>
  <si>
    <t>HNS</t>
  </si>
  <si>
    <r>
      <rPr>
        <b/>
        <sz val="11"/>
        <color theme="0"/>
        <rFont val="Calibri"/>
        <family val="2"/>
      </rPr>
      <t>Área NUPAS</t>
    </r>
  </si>
  <si>
    <r>
      <rPr>
        <b/>
        <sz val="11"/>
        <color theme="0"/>
        <rFont val="Calibri"/>
        <family val="2"/>
      </rPr>
      <t>Pregunta</t>
    </r>
  </si>
  <si>
    <r>
      <rPr>
        <b/>
        <sz val="11"/>
        <color theme="0"/>
        <rFont val="Calibri"/>
        <family val="2"/>
      </rPr>
      <t>Respuesta de la Organización</t>
    </r>
  </si>
  <si>
    <r>
      <rPr>
        <b/>
        <sz val="11"/>
        <color theme="0"/>
        <rFont val="Calibri"/>
        <family val="2"/>
      </rPr>
      <t>Nivel de riesgo asignado</t>
    </r>
  </si>
  <si>
    <r>
      <rPr>
        <b/>
        <sz val="11"/>
        <color theme="0"/>
        <rFont val="Calibri"/>
        <family val="2"/>
      </rPr>
      <t>Calificación calculada</t>
    </r>
  </si>
  <si>
    <r>
      <rPr>
        <b/>
        <sz val="11"/>
        <color theme="0"/>
        <rFont val="Calibri"/>
        <family val="2"/>
      </rPr>
      <t>Pregunta de seguimiento</t>
    </r>
  </si>
  <si>
    <r>
      <rPr>
        <b/>
        <sz val="11"/>
        <color theme="0"/>
        <rFont val="Calibri"/>
        <family val="2"/>
      </rPr>
      <t>Tasa discrecional</t>
    </r>
  </si>
  <si>
    <r>
      <rPr>
        <b/>
        <sz val="11"/>
        <color theme="0"/>
        <rFont val="Calibri"/>
        <family val="2"/>
      </rPr>
      <t>Calificación final</t>
    </r>
  </si>
  <si>
    <r>
      <rPr>
        <sz val="11"/>
        <color theme="1"/>
        <rFont val="Calibri"/>
        <family val="2"/>
      </rPr>
      <t>Alta</t>
    </r>
  </si>
  <si>
    <r>
      <rPr>
        <sz val="11"/>
        <color theme="1"/>
        <rFont val="Calibri"/>
        <family val="2"/>
      </rPr>
      <t>ENVIAR PARA SEGUIMIENTO</t>
    </r>
  </si>
  <si>
    <r>
      <rPr>
        <sz val="11"/>
        <color theme="1"/>
        <rFont val="Calibri"/>
        <family val="2"/>
      </rPr>
      <t>Por favor revise el Formato llenado</t>
    </r>
  </si>
  <si>
    <r>
      <rPr>
        <sz val="11"/>
        <color theme="1"/>
        <rFont val="Calibri"/>
        <family val="2"/>
      </rPr>
      <t>ENVIAR PARA SEGUIMIENTO</t>
    </r>
  </si>
  <si>
    <r>
      <rPr>
        <sz val="11"/>
        <color theme="1"/>
        <rFont val="Calibri"/>
        <family val="2"/>
      </rPr>
      <t>Por favor revise la descripción</t>
    </r>
  </si>
  <si>
    <t>HNS</t>
  </si>
  <si>
    <r>
      <rPr>
        <b/>
        <sz val="11"/>
        <color theme="0"/>
        <rFont val="Calibri"/>
        <family val="2"/>
      </rPr>
      <t>Área NUPAS</t>
    </r>
  </si>
  <si>
    <r>
      <rPr>
        <b/>
        <sz val="11"/>
        <color theme="0"/>
        <rFont val="Calibri"/>
        <family val="2"/>
      </rPr>
      <t>Pregunta</t>
    </r>
  </si>
  <si>
    <r>
      <rPr>
        <b/>
        <sz val="11"/>
        <color theme="0"/>
        <rFont val="Calibri"/>
        <family val="2"/>
      </rPr>
      <t>Respuesta de la Organización</t>
    </r>
  </si>
  <si>
    <r>
      <rPr>
        <b/>
        <sz val="11"/>
        <color theme="0"/>
        <rFont val="Calibri"/>
        <family val="2"/>
      </rPr>
      <t>Nivel de riesgo asignado</t>
    </r>
  </si>
  <si>
    <r>
      <rPr>
        <b/>
        <sz val="11"/>
        <color theme="0"/>
        <rFont val="Calibri"/>
        <family val="2"/>
      </rPr>
      <t>Pregunta de seguimiento</t>
    </r>
  </si>
  <si>
    <r>
      <rPr>
        <b/>
        <sz val="11"/>
        <color theme="0"/>
        <rFont val="Calibri"/>
        <family val="2"/>
      </rPr>
      <t>Tasa discrecional</t>
    </r>
  </si>
  <si>
    <r>
      <rPr>
        <b/>
        <sz val="11"/>
        <color theme="0"/>
        <rFont val="Calibri"/>
        <family val="2"/>
      </rPr>
      <t>Calificación final</t>
    </r>
  </si>
  <si>
    <r>
      <rPr>
        <sz val="11"/>
        <color theme="1"/>
        <rFont val="Calibri"/>
        <family val="2"/>
      </rPr>
      <t xml:space="preserve">MSFO necesita calcular </t>
    </r>
    <r>
      <rPr>
        <u/>
        <sz val="11"/>
        <color theme="1"/>
        <rFont val="Calibri"/>
        <family val="2"/>
      </rPr>
      <t>el índice actual del activo circulante contra el pasivo circulante (el índice de 2 es bueno; menos de 1 es malo)</t>
    </r>
  </si>
  <si>
    <r>
      <rPr>
        <sz val="11"/>
        <color theme="1"/>
        <rFont val="Calibri"/>
        <family val="2"/>
      </rPr>
      <t>Alta</t>
    </r>
  </si>
  <si>
    <r>
      <rPr>
        <sz val="11"/>
        <color theme="1"/>
        <rFont val="Calibri"/>
        <family val="2"/>
      </rPr>
      <t>Revisar los estados financieros de tres años</t>
    </r>
  </si>
  <si>
    <r>
      <rPr>
        <sz val="11"/>
        <color theme="1"/>
        <rFont val="Calibri"/>
        <family val="2"/>
      </rPr>
      <t>¿Cuánto personal clave/puestos de liderazgo han abandonado en los últimos dos años?</t>
    </r>
  </si>
  <si>
    <r>
      <rPr>
        <sz val="11"/>
        <color theme="1"/>
        <rFont val="Calibri"/>
        <family val="2"/>
      </rPr>
      <t>Media</t>
    </r>
  </si>
  <si>
    <r>
      <rPr>
        <sz val="11"/>
        <color theme="1"/>
        <rFont val="Calibri"/>
        <family val="2"/>
      </rPr>
      <t>¿Se anticipan cambios de liderazgo para el próximo año?</t>
    </r>
  </si>
  <si>
    <r>
      <rPr>
        <sz val="11"/>
        <color theme="1"/>
        <rFont val="Calibri"/>
        <family val="2"/>
      </rPr>
      <t>Media</t>
    </r>
  </si>
  <si>
    <r>
      <rPr>
        <sz val="11"/>
        <color theme="1"/>
        <rFont val="Calibri"/>
        <family val="2"/>
      </rPr>
      <t>¿Cuántos años de existencia tiene la organización?</t>
    </r>
  </si>
  <si>
    <r>
      <rPr>
        <sz val="11"/>
        <color theme="1"/>
        <rFont val="Calibri"/>
        <family val="2"/>
      </rPr>
      <t>Baja</t>
    </r>
  </si>
  <si>
    <r>
      <rPr>
        <sz val="11"/>
        <color theme="1"/>
        <rFont val="Calibri"/>
        <family val="2"/>
      </rPr>
      <t>¿Su organización cuenta con alguna actividad de generación de ingresos?</t>
    </r>
  </si>
  <si>
    <r>
      <rPr>
        <sz val="11"/>
        <color theme="1"/>
        <rFont val="Calibri"/>
        <family val="2"/>
      </rPr>
      <t>Media</t>
    </r>
  </si>
  <si>
    <r>
      <rPr>
        <sz val="11"/>
        <color theme="1"/>
        <rFont val="Calibri"/>
        <family val="2"/>
      </rPr>
      <t xml:space="preserve">¿Ha trabajado en el proyecto con financiamiento de fuentes locales en el pasado? Por favor describa </t>
    </r>
  </si>
  <si>
    <r>
      <rPr>
        <sz val="11"/>
        <color theme="1"/>
        <rFont val="Calibri"/>
        <family val="2"/>
      </rPr>
      <t>Baja</t>
    </r>
  </si>
  <si>
    <r>
      <rPr>
        <sz val="11"/>
        <color theme="1"/>
        <rFont val="Calibri"/>
        <family val="2"/>
      </rPr>
      <t>¿Su organización posee algún activo? Por favor describa</t>
    </r>
  </si>
  <si>
    <r>
      <rPr>
        <sz val="11"/>
        <color theme="1"/>
        <rFont val="Calibri"/>
        <family val="2"/>
      </rPr>
      <t>Baja</t>
    </r>
  </si>
  <si>
    <r>
      <rPr>
        <sz val="11"/>
        <color theme="1"/>
        <rFont val="Calibri"/>
        <family val="2"/>
      </rPr>
      <t>¿Qué actividades de recaudación de fondos emprende la organización?</t>
    </r>
  </si>
  <si>
    <r>
      <rPr>
        <sz val="11"/>
        <color theme="1"/>
        <rFont val="Calibri"/>
        <family val="2"/>
      </rPr>
      <t>Baja</t>
    </r>
  </si>
  <si>
    <r>
      <rPr>
        <sz val="11"/>
        <color theme="1"/>
        <rFont val="Calibri"/>
        <family val="2"/>
      </rPr>
      <t xml:space="preserve">¿Qué deuda tiene la organización? </t>
    </r>
  </si>
  <si>
    <r>
      <rPr>
        <sz val="11"/>
        <color theme="1"/>
        <rFont val="Calibri"/>
        <family val="2"/>
      </rPr>
      <t>Media</t>
    </r>
  </si>
  <si>
    <r>
      <rPr>
        <sz val="11"/>
        <color theme="1"/>
        <rFont val="Calibri"/>
        <family val="2"/>
      </rPr>
      <t>Total estabilidad organizacional:</t>
    </r>
  </si>
  <si>
    <r>
      <rPr>
        <sz val="11"/>
        <color theme="1"/>
        <rFont val="Calibri"/>
        <family val="2"/>
      </rPr>
      <t>Estabilidad organizacional promedio:</t>
    </r>
  </si>
  <si>
    <r>
      <rPr>
        <b/>
        <sz val="11"/>
        <color theme="0"/>
        <rFont val="Calibri"/>
        <family val="2"/>
      </rPr>
      <t>Área NUPAS</t>
    </r>
  </si>
  <si>
    <r>
      <rPr>
        <b/>
        <sz val="11"/>
        <color theme="0"/>
        <rFont val="Calibri"/>
        <family val="2"/>
      </rPr>
      <t>Clasificación global</t>
    </r>
  </si>
  <si>
    <r>
      <rPr>
        <sz val="11"/>
        <color theme="1"/>
        <rFont val="Calibri"/>
        <family val="2"/>
      </rPr>
      <t>Primer criterio: Estructura legal</t>
    </r>
  </si>
  <si>
    <r>
      <rPr>
        <sz val="11"/>
        <color theme="1"/>
        <rFont val="Calibri"/>
        <family val="2"/>
      </rPr>
      <t>Segundo criterio: Manejo financiero y sistemas de control interno</t>
    </r>
  </si>
  <si>
    <r>
      <rPr>
        <sz val="11"/>
        <color theme="1"/>
        <rFont val="Calibri"/>
        <family val="2"/>
      </rPr>
      <t>Tercer criterio: Sistemas de adquisición</t>
    </r>
  </si>
  <si>
    <r>
      <rPr>
        <sz val="11"/>
        <color theme="1"/>
        <rFont val="Calibri"/>
        <family val="2"/>
      </rPr>
      <t>Cuarto criterio: Sistemas de Recursos Humanos</t>
    </r>
  </si>
  <si>
    <r>
      <rPr>
        <sz val="11"/>
        <color theme="1"/>
        <rFont val="Calibri"/>
        <family val="2"/>
      </rPr>
      <t>Quinto criterio: Manejo del desempeño del proyecto</t>
    </r>
  </si>
  <si>
    <r>
      <rPr>
        <sz val="11"/>
        <color theme="1"/>
        <rFont val="Calibri"/>
        <family val="2"/>
      </rPr>
      <t>Sexto criterio: Sustentabilidad de la organización</t>
    </r>
  </si>
  <si>
    <r>
      <rPr>
        <sz val="11"/>
        <color theme="1"/>
        <rFont val="Calibri"/>
        <family val="2"/>
      </rPr>
      <t>Calificación total:</t>
    </r>
  </si>
  <si>
    <r>
      <rPr>
        <sz val="11"/>
        <color theme="1"/>
        <rFont val="Calibri"/>
        <family val="2"/>
      </rPr>
      <t>RESPUESTA DIRECTA</t>
    </r>
  </si>
  <si>
    <r>
      <rPr>
        <sz val="11"/>
        <color theme="1"/>
        <rFont val="Calibri"/>
        <family val="2"/>
      </rPr>
      <t>ALTA-SÍ-DIRECTA</t>
    </r>
  </si>
  <si>
    <r>
      <rPr>
        <sz val="11"/>
        <color theme="1"/>
        <rFont val="Calibri"/>
        <family val="2"/>
      </rPr>
      <t>ALTA-NO-DIRECTA</t>
    </r>
  </si>
  <si>
    <r>
      <rPr>
        <sz val="11"/>
        <color theme="1"/>
        <rFont val="Calibri"/>
        <family val="2"/>
      </rPr>
      <t>ELIJA UNA</t>
    </r>
  </si>
  <si>
    <r>
      <rPr>
        <sz val="11"/>
        <color theme="1"/>
        <rFont val="Calibri"/>
        <family val="2"/>
      </rPr>
      <t>ELIJA UNA</t>
    </r>
  </si>
  <si>
    <r>
      <rPr>
        <sz val="11"/>
        <color theme="1"/>
        <rFont val="Calibri"/>
        <family val="2"/>
      </rPr>
      <t>SÍ</t>
    </r>
  </si>
  <si>
    <r>
      <rPr>
        <sz val="11"/>
        <color theme="1"/>
        <rFont val="Calibri"/>
        <family val="2"/>
      </rPr>
      <t>SÍ</t>
    </r>
  </si>
  <si>
    <r>
      <rPr>
        <sz val="11"/>
        <color theme="1"/>
        <rFont val="Calibri"/>
        <family val="2"/>
      </rPr>
      <t>NO</t>
    </r>
  </si>
  <si>
    <r>
      <rPr>
        <sz val="11"/>
        <color theme="1"/>
        <rFont val="Calibri"/>
        <family val="2"/>
      </rPr>
      <t>NO</t>
    </r>
  </si>
  <si>
    <r>
      <rPr>
        <sz val="11"/>
        <color theme="1"/>
        <rFont val="Calibri"/>
        <family val="2"/>
      </rPr>
      <t>MEDIA-SÍ-DIRECTA</t>
    </r>
  </si>
  <si>
    <r>
      <rPr>
        <sz val="11"/>
        <color theme="1"/>
        <rFont val="Calibri"/>
        <family val="2"/>
      </rPr>
      <t>MEDIA-NO-DIRECTA</t>
    </r>
  </si>
  <si>
    <r>
      <rPr>
        <sz val="11"/>
        <color theme="1"/>
        <rFont val="Calibri"/>
        <family val="2"/>
      </rPr>
      <t>ELIJA UNA</t>
    </r>
  </si>
  <si>
    <r>
      <rPr>
        <sz val="11"/>
        <color theme="1"/>
        <rFont val="Calibri"/>
        <family val="2"/>
      </rPr>
      <t>ELIJA UNA</t>
    </r>
  </si>
  <si>
    <r>
      <rPr>
        <sz val="11"/>
        <color theme="1"/>
        <rFont val="Calibri"/>
        <family val="2"/>
      </rPr>
      <t>SÍ</t>
    </r>
  </si>
  <si>
    <r>
      <rPr>
        <sz val="11"/>
        <color theme="1"/>
        <rFont val="Calibri"/>
        <family val="2"/>
      </rPr>
      <t>SÍ</t>
    </r>
  </si>
  <si>
    <r>
      <rPr>
        <sz val="11"/>
        <color theme="1"/>
        <rFont val="Calibri"/>
        <family val="2"/>
      </rPr>
      <t>NO</t>
    </r>
  </si>
  <si>
    <r>
      <rPr>
        <sz val="11"/>
        <color theme="1"/>
        <rFont val="Calibri"/>
        <family val="2"/>
      </rPr>
      <t>NO</t>
    </r>
  </si>
  <si>
    <r>
      <rPr>
        <sz val="11"/>
        <color theme="1"/>
        <rFont val="Calibri"/>
        <family val="2"/>
      </rPr>
      <t>BAJA-SÍ-DIRECTA</t>
    </r>
  </si>
  <si>
    <r>
      <rPr>
        <sz val="11"/>
        <color theme="1"/>
        <rFont val="Calibri"/>
        <family val="2"/>
      </rPr>
      <t>BAJA-NO-DIRECTA</t>
    </r>
  </si>
  <si>
    <r>
      <rPr>
        <sz val="11"/>
        <color theme="1"/>
        <rFont val="Calibri"/>
        <family val="2"/>
      </rPr>
      <t>ELIJA UNA</t>
    </r>
  </si>
  <si>
    <r>
      <rPr>
        <sz val="11"/>
        <color theme="1"/>
        <rFont val="Calibri"/>
        <family val="2"/>
      </rPr>
      <t>ELIJA UNA</t>
    </r>
  </si>
  <si>
    <r>
      <rPr>
        <sz val="11"/>
        <color theme="1"/>
        <rFont val="Calibri"/>
        <family val="2"/>
      </rPr>
      <t>SÍ</t>
    </r>
  </si>
  <si>
    <r>
      <rPr>
        <sz val="11"/>
        <color theme="1"/>
        <rFont val="Calibri"/>
        <family val="2"/>
      </rPr>
      <t>SÍ</t>
    </r>
  </si>
  <si>
    <r>
      <rPr>
        <sz val="11"/>
        <color theme="1"/>
        <rFont val="Calibri"/>
        <family val="2"/>
      </rPr>
      <t>NO</t>
    </r>
  </si>
  <si>
    <r>
      <rPr>
        <sz val="11"/>
        <color theme="1"/>
        <rFont val="Calibri"/>
        <family val="2"/>
      </rPr>
      <t>NO</t>
    </r>
  </si>
  <si>
    <r>
      <rPr>
        <sz val="11"/>
        <color theme="1"/>
        <rFont val="Calibri"/>
        <family val="2"/>
      </rPr>
      <t>RESPUESTA CONDICIONADA</t>
    </r>
  </si>
  <si>
    <r>
      <rPr>
        <sz val="11"/>
        <color theme="1"/>
        <rFont val="Calibri"/>
        <family val="2"/>
      </rPr>
      <t>SÍ-INVERSA-CONDICIONADA</t>
    </r>
  </si>
  <si>
    <r>
      <rPr>
        <sz val="11"/>
        <color theme="1"/>
        <rFont val="Calibri"/>
        <family val="2"/>
      </rPr>
      <t>NO-INVERSA-CONDICIONADA</t>
    </r>
  </si>
  <si>
    <r>
      <rPr>
        <sz val="11"/>
        <color theme="1"/>
        <rFont val="Calibri"/>
        <family val="2"/>
      </rPr>
      <t>ELIJA UNA</t>
    </r>
  </si>
  <si>
    <r>
      <rPr>
        <sz val="11"/>
        <color theme="1"/>
        <rFont val="Calibri"/>
        <family val="2"/>
      </rPr>
      <t>ELIJA UNA</t>
    </r>
  </si>
  <si>
    <r>
      <rPr>
        <sz val="11"/>
        <color theme="1"/>
        <rFont val="Calibri"/>
        <family val="2"/>
      </rPr>
      <t>SÍ</t>
    </r>
  </si>
  <si>
    <r>
      <rPr>
        <sz val="11"/>
        <color theme="1"/>
        <rFont val="Calibri"/>
        <family val="2"/>
      </rPr>
      <t>SÍ</t>
    </r>
  </si>
  <si>
    <r>
      <rPr>
        <sz val="11"/>
        <color theme="1"/>
        <rFont val="Calibri"/>
        <family val="2"/>
      </rPr>
      <t>ENVIAR PARA SEGUIMIENTO</t>
    </r>
  </si>
  <si>
    <r>
      <rPr>
        <sz val="11"/>
        <color theme="1"/>
        <rFont val="Calibri"/>
        <family val="2"/>
      </rPr>
      <t>NO</t>
    </r>
  </si>
  <si>
    <r>
      <rPr>
        <sz val="11"/>
        <color theme="1"/>
        <rFont val="Calibri"/>
        <family val="2"/>
      </rPr>
      <t>ENVIAR PARA SEGUIMIENTO</t>
    </r>
  </si>
  <si>
    <r>
      <rPr>
        <sz val="11"/>
        <color theme="1"/>
        <rFont val="Calibri"/>
        <family val="2"/>
      </rPr>
      <t>NO</t>
    </r>
  </si>
  <si>
    <r>
      <rPr>
        <sz val="11"/>
        <color theme="1"/>
        <rFont val="Calibri"/>
        <family val="2"/>
      </rPr>
      <t>ALTA-SÍ-CONDICIONADA</t>
    </r>
  </si>
  <si>
    <r>
      <rPr>
        <sz val="11"/>
        <color theme="1"/>
        <rFont val="Calibri"/>
        <family val="2"/>
      </rPr>
      <t>ALTA-NO-CONDICIONADA</t>
    </r>
  </si>
  <si>
    <r>
      <rPr>
        <sz val="11"/>
        <color theme="1"/>
        <rFont val="Calibri"/>
        <family val="2"/>
      </rPr>
      <t>ELIJA UNA</t>
    </r>
  </si>
  <si>
    <r>
      <rPr>
        <sz val="11"/>
        <color theme="1"/>
        <rFont val="Calibri"/>
        <family val="2"/>
      </rPr>
      <t>ELIJA UNA</t>
    </r>
  </si>
  <si>
    <r>
      <rPr>
        <sz val="11"/>
        <color theme="1"/>
        <rFont val="Calibri"/>
        <family val="2"/>
      </rPr>
      <t>SÍ</t>
    </r>
  </si>
  <si>
    <r>
      <rPr>
        <sz val="11"/>
        <color theme="1"/>
        <rFont val="Calibri"/>
        <family val="2"/>
      </rPr>
      <t>ENVIAR PARA SEGUIMIENTO</t>
    </r>
  </si>
  <si>
    <r>
      <rPr>
        <sz val="11"/>
        <color theme="1"/>
        <rFont val="Calibri"/>
        <family val="2"/>
      </rPr>
      <t>SÍ</t>
    </r>
  </si>
  <si>
    <r>
      <rPr>
        <sz val="11"/>
        <color theme="1"/>
        <rFont val="Calibri"/>
        <family val="2"/>
      </rPr>
      <t>NO</t>
    </r>
  </si>
  <si>
    <r>
      <rPr>
        <sz val="11"/>
        <color theme="1"/>
        <rFont val="Calibri"/>
        <family val="2"/>
      </rPr>
      <t>NO</t>
    </r>
  </si>
  <si>
    <r>
      <rPr>
        <sz val="11"/>
        <color theme="1"/>
        <rFont val="Calibri"/>
        <family val="2"/>
      </rPr>
      <t>ENVIAR PARA SEGUIMIENTO</t>
    </r>
  </si>
  <si>
    <r>
      <rPr>
        <sz val="11"/>
        <color theme="1"/>
        <rFont val="Calibri"/>
        <family val="2"/>
      </rPr>
      <t>MEDIA-SÍ-CONDICIONADA</t>
    </r>
  </si>
  <si>
    <r>
      <rPr>
        <sz val="11"/>
        <color theme="1"/>
        <rFont val="Calibri"/>
        <family val="2"/>
      </rPr>
      <t>MEDIA-NO-CONDICIONADA</t>
    </r>
  </si>
  <si>
    <r>
      <rPr>
        <sz val="11"/>
        <color theme="1"/>
        <rFont val="Calibri"/>
        <family val="2"/>
      </rPr>
      <t>ELIJA UNA</t>
    </r>
  </si>
  <si>
    <r>
      <rPr>
        <sz val="11"/>
        <color theme="1"/>
        <rFont val="Calibri"/>
        <family val="2"/>
      </rPr>
      <t>ELIJA UNA</t>
    </r>
  </si>
  <si>
    <r>
      <rPr>
        <sz val="11"/>
        <color theme="1"/>
        <rFont val="Calibri"/>
        <family val="2"/>
      </rPr>
      <t>SÍ</t>
    </r>
  </si>
  <si>
    <r>
      <rPr>
        <sz val="11"/>
        <color theme="1"/>
        <rFont val="Calibri"/>
        <family val="2"/>
      </rPr>
      <t>ENVIAR PARA SEGUIMIENTO</t>
    </r>
  </si>
  <si>
    <r>
      <rPr>
        <sz val="11"/>
        <color theme="1"/>
        <rFont val="Calibri"/>
        <family val="2"/>
      </rPr>
      <t>SÍ</t>
    </r>
  </si>
  <si>
    <r>
      <rPr>
        <sz val="11"/>
        <color theme="1"/>
        <rFont val="Calibri"/>
        <family val="2"/>
      </rPr>
      <t>NO</t>
    </r>
  </si>
  <si>
    <r>
      <rPr>
        <sz val="11"/>
        <color theme="1"/>
        <rFont val="Calibri"/>
        <family val="2"/>
      </rPr>
      <t>NO</t>
    </r>
  </si>
  <si>
    <r>
      <rPr>
        <sz val="11"/>
        <color theme="1"/>
        <rFont val="Calibri"/>
        <family val="2"/>
      </rPr>
      <t>ENVIAR PARA SEGUIMIENTO</t>
    </r>
  </si>
  <si>
    <r>
      <rPr>
        <sz val="11"/>
        <color theme="1"/>
        <rFont val="Calibri"/>
        <family val="2"/>
      </rPr>
      <t>BAJA-SÍ-CONDICIONADA</t>
    </r>
  </si>
  <si>
    <r>
      <rPr>
        <sz val="11"/>
        <color theme="1"/>
        <rFont val="Calibri"/>
        <family val="2"/>
      </rPr>
      <t>BAJA-NO-CONDICIONADA</t>
    </r>
  </si>
  <si>
    <r>
      <rPr>
        <sz val="11"/>
        <color theme="1"/>
        <rFont val="Calibri"/>
        <family val="2"/>
      </rPr>
      <t>ELIJA UNA</t>
    </r>
  </si>
  <si>
    <r>
      <rPr>
        <sz val="11"/>
        <color theme="1"/>
        <rFont val="Calibri"/>
        <family val="2"/>
      </rPr>
      <t>ELIJA UNA</t>
    </r>
  </si>
  <si>
    <r>
      <rPr>
        <sz val="11"/>
        <color theme="1"/>
        <rFont val="Calibri"/>
        <family val="2"/>
      </rPr>
      <t>SÍ</t>
    </r>
  </si>
  <si>
    <r>
      <rPr>
        <sz val="11"/>
        <color theme="1"/>
        <rFont val="Calibri"/>
        <family val="2"/>
      </rPr>
      <t>ENVIAR PARA SEGUIMIENTO</t>
    </r>
  </si>
  <si>
    <r>
      <rPr>
        <sz val="11"/>
        <color theme="1"/>
        <rFont val="Calibri"/>
        <family val="2"/>
      </rPr>
      <t>SÍ</t>
    </r>
  </si>
  <si>
    <r>
      <rPr>
        <sz val="11"/>
        <color theme="1"/>
        <rFont val="Calibri"/>
        <family val="2"/>
      </rPr>
      <t>NO</t>
    </r>
  </si>
  <si>
    <r>
      <rPr>
        <sz val="11"/>
        <color theme="1"/>
        <rFont val="Calibri"/>
        <family val="2"/>
      </rPr>
      <t>NO</t>
    </r>
  </si>
  <si>
    <r>
      <rPr>
        <sz val="11"/>
        <color theme="1"/>
        <rFont val="Calibri"/>
        <family val="2"/>
      </rPr>
      <t>ENVIAR PARA SEGUIMIENTO</t>
    </r>
  </si>
  <si>
    <r>
      <rPr>
        <sz val="11"/>
        <color theme="1"/>
        <rFont val="Calibri"/>
        <family val="2"/>
      </rPr>
      <t>Elija uno</t>
    </r>
  </si>
  <si>
    <r>
      <rPr>
        <sz val="11"/>
        <color theme="1"/>
        <rFont val="Calibri"/>
        <family val="2"/>
      </rPr>
      <t>Sí</t>
    </r>
  </si>
  <si>
    <r>
      <rPr>
        <sz val="11"/>
        <color theme="1"/>
        <rFont val="Calibri"/>
        <family val="2"/>
      </rPr>
      <t>No</t>
    </r>
  </si>
  <si>
    <r>
      <rPr>
        <sz val="11"/>
        <color theme="1"/>
        <rFont val="Calibri"/>
        <family val="2"/>
      </rPr>
      <t>Elija uno</t>
    </r>
  </si>
  <si>
    <r>
      <rPr>
        <sz val="11"/>
        <color theme="1"/>
        <rFont val="Calibri"/>
        <family val="2"/>
      </rPr>
      <t>Sí</t>
    </r>
  </si>
  <si>
    <r>
      <rPr>
        <sz val="11"/>
        <color theme="1"/>
        <rFont val="Calibri"/>
        <family val="2"/>
      </rPr>
      <t>bendición</t>
    </r>
  </si>
  <si>
    <r>
      <rPr>
        <sz val="11"/>
        <color theme="1"/>
        <rFont val="Calibri"/>
        <family val="2"/>
      </rPr>
      <t>No</t>
    </r>
  </si>
  <si>
    <r>
      <rPr>
        <sz val="11"/>
        <color theme="1"/>
        <rFont val="Calibri"/>
        <family val="2"/>
      </rPr>
      <t>maldición</t>
    </r>
  </si>
  <si>
    <r>
      <rPr>
        <sz val="11"/>
        <color theme="1"/>
        <rFont val="Calibri"/>
        <family val="2"/>
      </rPr>
      <t>Elija uno</t>
    </r>
  </si>
  <si>
    <r>
      <rPr>
        <sz val="11"/>
        <color theme="1"/>
        <rFont val="Calibri"/>
        <family val="2"/>
      </rPr>
      <t>Sí</t>
    </r>
  </si>
  <si>
    <r>
      <rPr>
        <sz val="11"/>
        <color theme="1"/>
        <rFont val="Calibri"/>
        <family val="2"/>
      </rPr>
      <t>No</t>
    </r>
  </si>
  <si>
    <r>
      <rPr>
        <sz val="11"/>
        <color theme="1"/>
        <rFont val="Calibri"/>
        <family val="2"/>
      </rPr>
      <t>Elija uno</t>
    </r>
  </si>
  <si>
    <r>
      <rPr>
        <sz val="11"/>
        <color theme="1"/>
        <rFont val="Calibri"/>
        <family val="2"/>
      </rPr>
      <t>Sí</t>
    </r>
  </si>
  <si>
    <r>
      <rPr>
        <sz val="11"/>
        <color theme="1"/>
        <rFont val="Calibri"/>
        <family val="2"/>
      </rPr>
      <t>No</t>
    </r>
  </si>
  <si>
    <r>
      <rPr>
        <sz val="11"/>
        <color theme="1"/>
        <rFont val="Calibri"/>
        <family val="2"/>
      </rPr>
      <t>Elija uno</t>
    </r>
  </si>
  <si>
    <r>
      <rPr>
        <sz val="11"/>
        <color theme="1"/>
        <rFont val="Calibri"/>
        <family val="2"/>
      </rPr>
      <t>Sí</t>
    </r>
  </si>
  <si>
    <r>
      <rPr>
        <sz val="11"/>
        <color theme="1"/>
        <rFont val="Calibri"/>
        <family val="2"/>
      </rPr>
      <t>No</t>
    </r>
  </si>
  <si>
    <r>
      <rPr>
        <sz val="11"/>
        <color theme="1"/>
        <rFont val="Calibri"/>
        <family val="2"/>
      </rPr>
      <t>Elija uno</t>
    </r>
  </si>
  <si>
    <r>
      <rPr>
        <sz val="11"/>
        <color theme="1"/>
        <rFont val="Calibri"/>
        <family val="2"/>
      </rPr>
      <t>Sí</t>
    </r>
  </si>
  <si>
    <r>
      <rPr>
        <sz val="11"/>
        <color theme="1"/>
        <rFont val="Calibri"/>
        <family val="2"/>
      </rPr>
      <t>No</t>
    </r>
  </si>
  <si>
    <r>
      <rPr>
        <sz val="11"/>
        <color theme="1"/>
        <rFont val="Calibri"/>
        <family val="2"/>
      </rPr>
      <t>Elija uno</t>
    </r>
  </si>
  <si>
    <r>
      <rPr>
        <sz val="11"/>
        <color theme="1"/>
        <rFont val="Calibri"/>
        <family val="2"/>
      </rPr>
      <t>Sí</t>
    </r>
  </si>
  <si>
    <r>
      <rPr>
        <sz val="11"/>
        <color theme="1"/>
        <rFont val="Calibri"/>
        <family val="2"/>
      </rPr>
      <t>Si es así, por favor explique.</t>
    </r>
  </si>
  <si>
    <r>
      <rPr>
        <sz val="11"/>
        <color theme="1"/>
        <rFont val="Calibri"/>
        <family val="2"/>
      </rPr>
      <t>No</t>
    </r>
  </si>
  <si>
    <r>
      <rPr>
        <sz val="11"/>
        <color theme="1"/>
        <rFont val="Calibri"/>
        <family val="2"/>
      </rPr>
      <t>Elija uno</t>
    </r>
  </si>
  <si>
    <r>
      <rPr>
        <sz val="11"/>
        <color theme="1"/>
        <rFont val="Calibri"/>
        <family val="2"/>
      </rPr>
      <t>Sí</t>
    </r>
  </si>
  <si>
    <r>
      <rPr>
        <sz val="11"/>
        <color theme="1"/>
        <rFont val="Calibri"/>
        <family val="2"/>
      </rPr>
      <t>No</t>
    </r>
  </si>
  <si>
    <r>
      <rPr>
        <sz val="11"/>
        <color theme="1"/>
        <rFont val="Calibri"/>
        <family val="2"/>
      </rPr>
      <t>Si es no, por favor explique.</t>
    </r>
  </si>
  <si>
    <r>
      <rPr>
        <sz val="11"/>
        <color theme="1"/>
        <rFont val="Calibri"/>
        <family val="2"/>
      </rPr>
      <t>Elija uno</t>
    </r>
  </si>
  <si>
    <r>
      <rPr>
        <sz val="11"/>
        <color theme="1"/>
        <rFont val="Calibri"/>
        <family val="2"/>
      </rPr>
      <t>Sí</t>
    </r>
  </si>
  <si>
    <r>
      <rPr>
        <sz val="11"/>
        <color theme="1"/>
        <rFont val="Calibri"/>
        <family val="2"/>
      </rPr>
      <t>No</t>
    </r>
  </si>
  <si>
    <r>
      <rPr>
        <sz val="11"/>
        <color theme="1"/>
        <rFont val="Calibri"/>
        <family val="2"/>
      </rPr>
      <t>Elija uno</t>
    </r>
  </si>
  <si>
    <r>
      <rPr>
        <sz val="11"/>
        <color theme="1"/>
        <rFont val="Calibri"/>
        <family val="2"/>
      </rPr>
      <t>Sí</t>
    </r>
  </si>
  <si>
    <r>
      <rPr>
        <sz val="11"/>
        <color theme="1"/>
        <rFont val="Calibri"/>
        <family val="2"/>
      </rPr>
      <t>No</t>
    </r>
  </si>
  <si>
    <r>
      <rPr>
        <sz val="11"/>
        <color theme="1"/>
        <rFont val="Calibri"/>
        <family val="2"/>
      </rPr>
      <t>Elija uno</t>
    </r>
  </si>
  <si>
    <r>
      <rPr>
        <sz val="11"/>
        <color theme="1"/>
        <rFont val="Calibri"/>
        <family val="2"/>
      </rPr>
      <t>Sí</t>
    </r>
  </si>
  <si>
    <r>
      <rPr>
        <sz val="11"/>
        <color theme="1"/>
        <rFont val="Calibri"/>
        <family val="2"/>
      </rPr>
      <t>No</t>
    </r>
  </si>
  <si>
    <r>
      <rPr>
        <sz val="11"/>
        <color theme="1"/>
        <rFont val="Calibri"/>
        <family val="2"/>
      </rPr>
      <t>Elija uno</t>
    </r>
  </si>
  <si>
    <r>
      <rPr>
        <sz val="11"/>
        <color theme="1"/>
        <rFont val="Calibri"/>
        <family val="2"/>
      </rPr>
      <t>Sí</t>
    </r>
  </si>
  <si>
    <r>
      <rPr>
        <sz val="11"/>
        <color theme="1"/>
        <rFont val="Calibri"/>
        <family val="2"/>
      </rPr>
      <t>No</t>
    </r>
  </si>
  <si>
    <r>
      <rPr>
        <sz val="11"/>
        <color theme="1"/>
        <rFont val="Calibri"/>
        <family val="2"/>
      </rPr>
      <t>Elija uno</t>
    </r>
  </si>
  <si>
    <r>
      <rPr>
        <sz val="11"/>
        <color theme="1"/>
        <rFont val="Calibri"/>
        <family val="2"/>
      </rPr>
      <t>Sí</t>
    </r>
  </si>
  <si>
    <r>
      <rPr>
        <sz val="11"/>
        <color theme="1"/>
        <rFont val="Calibri"/>
        <family val="2"/>
      </rPr>
      <t>No</t>
    </r>
  </si>
  <si>
    <r>
      <rPr>
        <sz val="11"/>
        <color theme="1"/>
        <rFont val="Calibri"/>
        <family val="2"/>
      </rPr>
      <t>Elija uno</t>
    </r>
  </si>
  <si>
    <r>
      <rPr>
        <sz val="11"/>
        <color theme="1"/>
        <rFont val="Calibri"/>
        <family val="2"/>
      </rPr>
      <t>Sí</t>
    </r>
  </si>
  <si>
    <r>
      <rPr>
        <sz val="11"/>
        <color theme="1"/>
        <rFont val="Calibri"/>
        <family val="2"/>
      </rPr>
      <t>No</t>
    </r>
  </si>
  <si>
    <r>
      <rPr>
        <sz val="11"/>
        <color theme="1"/>
        <rFont val="Calibri"/>
        <family val="2"/>
      </rPr>
      <t>Si es no, por favor explique.</t>
    </r>
  </si>
  <si>
    <r>
      <rPr>
        <sz val="11"/>
        <color theme="1"/>
        <rFont val="Calibri"/>
        <family val="2"/>
      </rPr>
      <t>Elija uno</t>
    </r>
  </si>
  <si>
    <r>
      <rPr>
        <sz val="11"/>
        <color theme="1"/>
        <rFont val="Calibri"/>
        <family val="2"/>
      </rPr>
      <t>Sí</t>
    </r>
  </si>
  <si>
    <r>
      <rPr>
        <sz val="11"/>
        <color theme="1"/>
        <rFont val="Calibri"/>
        <family val="2"/>
      </rPr>
      <t xml:space="preserve">Si es sí ¿qué tan frecuente y en qué fecha? </t>
    </r>
  </si>
  <si>
    <r>
      <rPr>
        <sz val="11"/>
        <color theme="1"/>
        <rFont val="Calibri"/>
        <family val="2"/>
      </rPr>
      <t>No</t>
    </r>
  </si>
  <si>
    <r>
      <rPr>
        <sz val="11"/>
        <color theme="1"/>
        <rFont val="Calibri"/>
        <family val="2"/>
      </rPr>
      <t>Elija uno</t>
    </r>
  </si>
  <si>
    <r>
      <rPr>
        <sz val="11"/>
        <color theme="1"/>
        <rFont val="Calibri"/>
        <family val="2"/>
      </rPr>
      <t>Sí</t>
    </r>
  </si>
  <si>
    <r>
      <rPr>
        <sz val="11"/>
        <color theme="1"/>
        <rFont val="Calibri"/>
        <family val="2"/>
      </rPr>
      <t>No</t>
    </r>
  </si>
  <si>
    <r>
      <rPr>
        <sz val="11"/>
        <color theme="1"/>
        <rFont val="Calibri"/>
        <family val="2"/>
      </rPr>
      <t xml:space="preserve">Si es no ¿entonces qué tan frecuente? </t>
    </r>
  </si>
  <si>
    <r>
      <rPr>
        <sz val="11"/>
        <color theme="1"/>
        <rFont val="Calibri"/>
        <family val="2"/>
      </rPr>
      <t>Elija uno</t>
    </r>
  </si>
  <si>
    <r>
      <rPr>
        <sz val="11"/>
        <color theme="1"/>
        <rFont val="Calibri"/>
        <family val="2"/>
      </rPr>
      <t>Software contable</t>
    </r>
  </si>
  <si>
    <r>
      <rPr>
        <sz val="11"/>
        <color theme="1"/>
        <rFont val="Calibri"/>
        <family val="2"/>
      </rPr>
      <t>Nombre del software</t>
    </r>
  </si>
  <si>
    <r>
      <rPr>
        <sz val="11"/>
        <color theme="1"/>
        <rFont val="Calibri"/>
        <family val="2"/>
      </rPr>
      <t>De forma manual</t>
    </r>
  </si>
  <si>
    <r>
      <rPr>
        <sz val="11"/>
        <color theme="1"/>
        <rFont val="Calibri"/>
        <family val="2"/>
      </rPr>
      <t>Excel</t>
    </r>
  </si>
  <si>
    <r>
      <rPr>
        <sz val="11"/>
        <color theme="1"/>
        <rFont val="Calibri"/>
        <family val="2"/>
      </rPr>
      <t>Elija uno</t>
    </r>
  </si>
  <si>
    <r>
      <rPr>
        <sz val="11"/>
        <color theme="1"/>
        <rFont val="Calibri"/>
        <family val="2"/>
      </rPr>
      <t>Software contable</t>
    </r>
  </si>
  <si>
    <r>
      <rPr>
        <sz val="11"/>
        <color theme="1"/>
        <rFont val="Calibri"/>
        <family val="2"/>
      </rPr>
      <t>¿Cuánto tiempo ha estado utilizando este software su empresa/organización?</t>
    </r>
  </si>
  <si>
    <r>
      <rPr>
        <sz val="11"/>
        <color theme="1"/>
        <rFont val="Calibri"/>
        <family val="2"/>
      </rPr>
      <t>De forma manual</t>
    </r>
  </si>
  <si>
    <r>
      <rPr>
        <sz val="11"/>
        <color theme="1"/>
        <rFont val="Calibri"/>
        <family val="2"/>
      </rPr>
      <t>Excel</t>
    </r>
  </si>
  <si>
    <r>
      <rPr>
        <sz val="11"/>
        <color theme="1"/>
        <rFont val="Calibri"/>
        <family val="2"/>
      </rPr>
      <t>Elija uno</t>
    </r>
  </si>
  <si>
    <r>
      <rPr>
        <sz val="11"/>
        <color theme="1"/>
        <rFont val="Calibri"/>
        <family val="2"/>
      </rPr>
      <t>Sí</t>
    </r>
  </si>
  <si>
    <r>
      <rPr>
        <sz val="11"/>
        <color theme="1"/>
        <rFont val="Calibri"/>
        <family val="2"/>
      </rPr>
      <t xml:space="preserve">Si es sí, por favor entregue una copia o captura de pantalla. </t>
    </r>
  </si>
  <si>
    <r>
      <rPr>
        <sz val="11"/>
        <color theme="1"/>
        <rFont val="Calibri"/>
        <family val="2"/>
      </rPr>
      <t>No</t>
    </r>
  </si>
  <si>
    <r>
      <rPr>
        <sz val="11"/>
        <color theme="1"/>
        <rFont val="Calibri"/>
        <family val="2"/>
      </rPr>
      <t>Elija uno</t>
    </r>
  </si>
  <si>
    <r>
      <rPr>
        <sz val="11"/>
        <color theme="1"/>
        <rFont val="Calibri"/>
        <family val="2"/>
      </rPr>
      <t>Sí</t>
    </r>
  </si>
  <si>
    <r>
      <rPr>
        <sz val="11"/>
        <color theme="1"/>
        <rFont val="Calibri"/>
        <family val="2"/>
      </rPr>
      <t>Si es sí, por favor entregue una copia de esa aprobación.</t>
    </r>
  </si>
  <si>
    <r>
      <rPr>
        <sz val="11"/>
        <color theme="1"/>
        <rFont val="Calibri"/>
        <family val="2"/>
      </rPr>
      <t>No</t>
    </r>
  </si>
  <si>
    <r>
      <rPr>
        <sz val="11"/>
        <color theme="1"/>
        <rFont val="Calibri"/>
        <family val="2"/>
      </rPr>
      <t>Elija uno</t>
    </r>
  </si>
  <si>
    <r>
      <rPr>
        <sz val="11"/>
        <color theme="1"/>
        <rFont val="Calibri"/>
        <family val="2"/>
      </rPr>
      <t>Sí</t>
    </r>
  </si>
  <si>
    <r>
      <rPr>
        <sz val="11"/>
        <color theme="1"/>
        <rFont val="Calibri"/>
        <family val="2"/>
      </rPr>
      <t>No</t>
    </r>
  </si>
  <si>
    <r>
      <rPr>
        <sz val="11"/>
        <color theme="1"/>
        <rFont val="Calibri"/>
        <family val="2"/>
      </rPr>
      <t>Elija uno</t>
    </r>
  </si>
  <si>
    <r>
      <rPr>
        <sz val="11"/>
        <color theme="1"/>
        <rFont val="Calibri"/>
        <family val="2"/>
      </rPr>
      <t>Sí</t>
    </r>
  </si>
  <si>
    <r>
      <rPr>
        <sz val="11"/>
        <color theme="1"/>
        <rFont val="Calibri"/>
        <family val="2"/>
      </rPr>
      <t xml:space="preserve">De ser así ¿cuál es el límite (valor equivalente en dólares)? </t>
    </r>
  </si>
  <si>
    <r>
      <rPr>
        <sz val="11"/>
        <color theme="1"/>
        <rFont val="Calibri"/>
        <family val="2"/>
      </rPr>
      <t>No</t>
    </r>
  </si>
  <si>
    <r>
      <rPr>
        <sz val="11"/>
        <color theme="1"/>
        <rFont val="Calibri"/>
        <family val="2"/>
      </rPr>
      <t>Elija uno</t>
    </r>
  </si>
  <si>
    <r>
      <rPr>
        <sz val="11"/>
        <color theme="1"/>
        <rFont val="Calibri"/>
        <family val="2"/>
      </rPr>
      <t>Sí</t>
    </r>
  </si>
  <si>
    <r>
      <rPr>
        <sz val="11"/>
        <color theme="1"/>
        <rFont val="Calibri"/>
        <family val="2"/>
      </rPr>
      <t>No</t>
    </r>
  </si>
  <si>
    <r>
      <rPr>
        <sz val="11"/>
        <color theme="1"/>
        <rFont val="Calibri"/>
        <family val="2"/>
      </rPr>
      <t>Elija uno</t>
    </r>
  </si>
  <si>
    <r>
      <rPr>
        <sz val="11"/>
        <color theme="1"/>
        <rFont val="Calibri"/>
        <family val="2"/>
      </rPr>
      <t>Sí</t>
    </r>
  </si>
  <si>
    <r>
      <rPr>
        <sz val="11"/>
        <color theme="1"/>
        <rFont val="Calibri"/>
        <family val="2"/>
      </rPr>
      <t xml:space="preserve">¿Quién la prepara? </t>
    </r>
  </si>
  <si>
    <r>
      <rPr>
        <sz val="11"/>
        <color theme="1"/>
        <rFont val="Calibri"/>
        <family val="2"/>
      </rPr>
      <t>No</t>
    </r>
  </si>
  <si>
    <r>
      <rPr>
        <sz val="11"/>
        <color theme="1"/>
        <rFont val="Calibri"/>
        <family val="2"/>
      </rPr>
      <t>Elija uno</t>
    </r>
  </si>
  <si>
    <r>
      <rPr>
        <sz val="11"/>
        <color theme="1"/>
        <rFont val="Calibri"/>
        <family val="2"/>
      </rPr>
      <t>Sí</t>
    </r>
  </si>
  <si>
    <r>
      <rPr>
        <sz val="11"/>
        <color theme="1"/>
        <rFont val="Calibri"/>
        <family val="2"/>
      </rPr>
      <t>¿Con qué frecuencia?</t>
    </r>
  </si>
  <si>
    <r>
      <rPr>
        <sz val="11"/>
        <color theme="1"/>
        <rFont val="Calibri"/>
        <family val="2"/>
      </rPr>
      <t>No</t>
    </r>
  </si>
  <si>
    <r>
      <rPr>
        <sz val="11"/>
        <color theme="1"/>
        <rFont val="Calibri"/>
        <family val="2"/>
      </rPr>
      <t>Elija uno</t>
    </r>
  </si>
  <si>
    <r>
      <rPr>
        <sz val="11"/>
        <color theme="1"/>
        <rFont val="Calibri"/>
        <family val="2"/>
      </rPr>
      <t>Sí</t>
    </r>
  </si>
  <si>
    <r>
      <rPr>
        <sz val="11"/>
        <color theme="1"/>
        <rFont val="Calibri"/>
        <family val="2"/>
      </rPr>
      <t xml:space="preserve"> Por favor explique.</t>
    </r>
  </si>
  <si>
    <r>
      <rPr>
        <sz val="11"/>
        <color theme="1"/>
        <rFont val="Calibri"/>
        <family val="2"/>
      </rPr>
      <t>No</t>
    </r>
  </si>
  <si>
    <r>
      <rPr>
        <sz val="11"/>
        <color theme="1"/>
        <rFont val="Calibri"/>
        <family val="2"/>
      </rPr>
      <t>Elija uno</t>
    </r>
  </si>
  <si>
    <r>
      <rPr>
        <sz val="11"/>
        <color theme="1"/>
        <rFont val="Calibri"/>
        <family val="2"/>
      </rPr>
      <t>Sí</t>
    </r>
  </si>
  <si>
    <r>
      <rPr>
        <sz val="11"/>
        <color theme="1"/>
        <rFont val="Calibri"/>
        <family val="2"/>
      </rPr>
      <t xml:space="preserve">Si es sí ¿quién? </t>
    </r>
  </si>
  <si>
    <r>
      <rPr>
        <sz val="11"/>
        <color theme="1"/>
        <rFont val="Calibri"/>
        <family val="2"/>
      </rPr>
      <t>No</t>
    </r>
  </si>
  <si>
    <r>
      <rPr>
        <sz val="11"/>
        <color theme="1"/>
        <rFont val="Calibri"/>
        <family val="2"/>
      </rPr>
      <t xml:space="preserve"> Si no es así, por favor explique.</t>
    </r>
  </si>
  <si>
    <r>
      <rPr>
        <sz val="11"/>
        <color theme="1"/>
        <rFont val="Calibri"/>
        <family val="2"/>
      </rPr>
      <t>Elija uno</t>
    </r>
  </si>
  <si>
    <r>
      <rPr>
        <sz val="11"/>
        <color theme="1"/>
        <rFont val="Calibri"/>
        <family val="2"/>
      </rPr>
      <t>Sí</t>
    </r>
  </si>
  <si>
    <r>
      <rPr>
        <sz val="11"/>
        <color theme="1"/>
        <rFont val="Calibri"/>
        <family val="2"/>
      </rPr>
      <t>No</t>
    </r>
  </si>
  <si>
    <r>
      <rPr>
        <sz val="11"/>
        <color theme="1"/>
        <rFont val="Calibri"/>
        <family val="2"/>
      </rPr>
      <t>Elija uno</t>
    </r>
  </si>
  <si>
    <r>
      <rPr>
        <sz val="11"/>
        <color theme="1"/>
        <rFont val="Calibri"/>
        <family val="2"/>
      </rPr>
      <t>Sí</t>
    </r>
  </si>
  <si>
    <r>
      <rPr>
        <sz val="11"/>
        <color theme="1"/>
        <rFont val="Calibri"/>
        <family val="2"/>
      </rPr>
      <t xml:space="preserve">Si es sí, por favor entregue una copia de los resultados del último inventario. </t>
    </r>
  </si>
  <si>
    <r>
      <rPr>
        <sz val="11"/>
        <color theme="1"/>
        <rFont val="Calibri"/>
        <family val="2"/>
      </rPr>
      <t>No</t>
    </r>
  </si>
  <si>
    <r>
      <rPr>
        <sz val="11"/>
        <color theme="1"/>
        <rFont val="Calibri"/>
        <family val="2"/>
      </rPr>
      <t>Elija uno</t>
    </r>
  </si>
  <si>
    <r>
      <rPr>
        <sz val="11"/>
        <color theme="1"/>
        <rFont val="Calibri"/>
        <family val="2"/>
      </rPr>
      <t>Sí</t>
    </r>
  </si>
  <si>
    <r>
      <rPr>
        <sz val="11"/>
        <color theme="1"/>
        <rFont val="Calibri"/>
        <family val="2"/>
      </rPr>
      <t xml:space="preserve">¿Cuándo se actualizó por última vez? </t>
    </r>
  </si>
  <si>
    <r>
      <rPr>
        <sz val="11"/>
        <color theme="1"/>
        <rFont val="Calibri"/>
        <family val="2"/>
      </rPr>
      <t>No</t>
    </r>
  </si>
  <si>
    <r>
      <rPr>
        <sz val="11"/>
        <color theme="1"/>
        <rFont val="Calibri"/>
        <family val="2"/>
      </rPr>
      <t>Elija uno</t>
    </r>
  </si>
  <si>
    <r>
      <rPr>
        <sz val="11"/>
        <color theme="1"/>
        <rFont val="Calibri"/>
        <family val="2"/>
      </rPr>
      <t>Sí</t>
    </r>
  </si>
  <si>
    <r>
      <rPr>
        <sz val="11"/>
        <color theme="1"/>
        <rFont val="Calibri"/>
        <family val="2"/>
      </rPr>
      <t>Si es así, por favor adjunte.                                             ¿Cuánto tiempo se ha implementado la política?                                                     Por favor explique ¿cómo se comunica la política a los empleados?</t>
    </r>
  </si>
  <si>
    <r>
      <rPr>
        <sz val="11"/>
        <color theme="1"/>
        <rFont val="Calibri"/>
        <family val="2"/>
      </rPr>
      <t>No</t>
    </r>
  </si>
  <si>
    <r>
      <rPr>
        <sz val="11"/>
        <color theme="1"/>
        <rFont val="Calibri"/>
        <family val="2"/>
      </rPr>
      <t>Elija uno</t>
    </r>
  </si>
  <si>
    <r>
      <rPr>
        <sz val="11"/>
        <color theme="1"/>
        <rFont val="Calibri"/>
        <family val="2"/>
      </rPr>
      <t>Sí</t>
    </r>
  </si>
  <si>
    <r>
      <rPr>
        <sz val="11"/>
        <color theme="1"/>
        <rFont val="Calibri"/>
        <family val="2"/>
      </rPr>
      <t>No</t>
    </r>
  </si>
  <si>
    <r>
      <rPr>
        <sz val="11"/>
        <color theme="1"/>
        <rFont val="Calibri"/>
        <family val="2"/>
      </rPr>
      <t xml:space="preserve"> Si no es así, por favor explique.</t>
    </r>
  </si>
  <si>
    <r>
      <rPr>
        <sz val="11"/>
        <color theme="1"/>
        <rFont val="Calibri"/>
        <family val="2"/>
      </rPr>
      <t>Elija uno</t>
    </r>
  </si>
  <si>
    <r>
      <rPr>
        <sz val="11"/>
        <color theme="1"/>
        <rFont val="Calibri"/>
        <family val="2"/>
      </rPr>
      <t>Sí</t>
    </r>
  </si>
  <si>
    <r>
      <rPr>
        <sz val="11"/>
        <color theme="1"/>
        <rFont val="Calibri"/>
        <family val="2"/>
      </rPr>
      <t>No</t>
    </r>
  </si>
  <si>
    <r>
      <rPr>
        <sz val="11"/>
        <color theme="1"/>
        <rFont val="Calibri"/>
        <family val="2"/>
      </rPr>
      <t>Elija uno</t>
    </r>
  </si>
  <si>
    <r>
      <rPr>
        <sz val="11"/>
        <color theme="1"/>
        <rFont val="Calibri"/>
        <family val="2"/>
      </rPr>
      <t>Sí</t>
    </r>
  </si>
  <si>
    <r>
      <rPr>
        <sz val="11"/>
        <color theme="1"/>
        <rFont val="Calibri"/>
        <family val="2"/>
      </rPr>
      <t>Si es sí ¿cuál es la política?</t>
    </r>
  </si>
  <si>
    <r>
      <rPr>
        <sz val="11"/>
        <color theme="1"/>
        <rFont val="Calibri"/>
        <family val="2"/>
      </rPr>
      <t>No</t>
    </r>
  </si>
  <si>
    <r>
      <rPr>
        <sz val="11"/>
        <color theme="1"/>
        <rFont val="Calibri"/>
        <family val="2"/>
      </rPr>
      <t>Elija uno</t>
    </r>
  </si>
  <si>
    <r>
      <rPr>
        <sz val="11"/>
        <color theme="1"/>
        <rFont val="Calibri"/>
        <family val="2"/>
      </rPr>
      <t>Sí</t>
    </r>
  </si>
  <si>
    <r>
      <rPr>
        <sz val="11"/>
        <color theme="1"/>
        <rFont val="Calibri"/>
        <family val="2"/>
      </rPr>
      <t xml:space="preserve">¿Quien elige el lugar y quién aprueba? </t>
    </r>
  </si>
  <si>
    <r>
      <rPr>
        <sz val="11"/>
        <color theme="1"/>
        <rFont val="Calibri"/>
        <family val="2"/>
      </rPr>
      <t>No</t>
    </r>
  </si>
  <si>
    <r>
      <rPr>
        <sz val="11"/>
        <color theme="1"/>
        <rFont val="Calibri"/>
        <family val="2"/>
      </rPr>
      <t>Elija uno</t>
    </r>
  </si>
  <si>
    <r>
      <rPr>
        <sz val="11"/>
        <color theme="1"/>
        <rFont val="Calibri"/>
        <family val="2"/>
      </rPr>
      <t>Sí</t>
    </r>
  </si>
  <si>
    <r>
      <rPr>
        <sz val="11"/>
        <color theme="1"/>
        <rFont val="Calibri"/>
        <family val="2"/>
      </rPr>
      <t>Si es sí ¿la aprobación se demuestra por escrito?</t>
    </r>
  </si>
  <si>
    <r>
      <rPr>
        <sz val="11"/>
        <color theme="1"/>
        <rFont val="Calibri"/>
        <family val="2"/>
      </rPr>
      <t>No</t>
    </r>
  </si>
  <si>
    <r>
      <rPr>
        <sz val="11"/>
        <color theme="1"/>
        <rFont val="Calibri"/>
        <family val="2"/>
      </rPr>
      <t>Elija uno</t>
    </r>
  </si>
  <si>
    <r>
      <rPr>
        <sz val="11"/>
        <color theme="1"/>
        <rFont val="Calibri"/>
        <family val="2"/>
      </rPr>
      <t>Sí</t>
    </r>
  </si>
  <si>
    <r>
      <rPr>
        <sz val="11"/>
        <color theme="1"/>
        <rFont val="Calibri"/>
        <family val="2"/>
      </rPr>
      <t>De ser así por favor indique/describa.</t>
    </r>
  </si>
  <si>
    <r>
      <rPr>
        <sz val="11"/>
        <color theme="1"/>
        <rFont val="Calibri"/>
        <family val="2"/>
      </rPr>
      <t>No</t>
    </r>
  </si>
  <si>
    <r>
      <rPr>
        <sz val="11"/>
        <color theme="1"/>
        <rFont val="Calibri"/>
        <family val="2"/>
      </rPr>
      <t>Elija uno</t>
    </r>
  </si>
  <si>
    <r>
      <rPr>
        <sz val="11"/>
        <color theme="1"/>
        <rFont val="Calibri"/>
        <family val="2"/>
      </rPr>
      <t>Sí</t>
    </r>
  </si>
  <si>
    <r>
      <rPr>
        <sz val="11"/>
        <color theme="1"/>
        <rFont val="Calibri"/>
        <family val="2"/>
      </rPr>
      <t>No</t>
    </r>
  </si>
  <si>
    <r>
      <rPr>
        <b/>
        <sz val="11"/>
        <color theme="1"/>
        <rFont val="Calibri"/>
        <family val="2"/>
      </rPr>
      <t>Codes</t>
    </r>
  </si>
  <si>
    <r>
      <rPr>
        <sz val="11"/>
        <color theme="1"/>
        <rFont val="Calibri"/>
        <family val="2"/>
      </rPr>
      <t>Nombre</t>
    </r>
  </si>
  <si>
    <r>
      <rPr>
        <sz val="11"/>
        <color theme="1"/>
        <rFont val="Calibri"/>
        <family val="2"/>
      </rPr>
      <t>snn</t>
    </r>
  </si>
  <si>
    <r>
      <rPr>
        <sz val="11"/>
        <color theme="1"/>
        <rFont val="Calibri"/>
        <family val="2"/>
      </rPr>
      <t>siscont</t>
    </r>
  </si>
  <si>
    <r>
      <rPr>
        <sz val="11"/>
        <color theme="1"/>
        <rFont val="Calibri"/>
        <family val="2"/>
      </rPr>
      <t>caac</t>
    </r>
  </si>
  <si>
    <r>
      <rPr>
        <sz val="11"/>
        <color theme="1"/>
        <rFont val="Calibri"/>
        <family val="2"/>
      </rPr>
      <t>adre</t>
    </r>
  </si>
  <si>
    <r>
      <rPr>
        <sz val="11"/>
        <color theme="1"/>
        <rFont val="Calibri"/>
        <family val="2"/>
      </rPr>
      <t>Rango</t>
    </r>
  </si>
  <si>
    <r>
      <rPr>
        <sz val="11"/>
        <color theme="1"/>
        <rFont val="Calibri"/>
        <family val="2"/>
      </rPr>
      <t>Elija uno</t>
    </r>
  </si>
  <si>
    <r>
      <rPr>
        <sz val="11"/>
        <color theme="1"/>
        <rFont val="Calibri"/>
        <family val="2"/>
      </rPr>
      <t>Elija uno</t>
    </r>
  </si>
  <si>
    <r>
      <rPr>
        <sz val="11"/>
        <color theme="1"/>
        <rFont val="Calibri"/>
        <family val="2"/>
      </rPr>
      <t>Elija uno</t>
    </r>
  </si>
  <si>
    <r>
      <rPr>
        <sz val="11"/>
        <color theme="1"/>
        <rFont val="Calibri"/>
        <family val="2"/>
      </rPr>
      <t>Elija uno</t>
    </r>
  </si>
  <si>
    <r>
      <rPr>
        <sz val="11"/>
        <color theme="1"/>
        <rFont val="Calibri"/>
        <family val="2"/>
      </rPr>
      <t>Elija uno</t>
    </r>
  </si>
  <si>
    <r>
      <rPr>
        <sz val="11"/>
        <color theme="1"/>
        <rFont val="Calibri"/>
        <family val="2"/>
      </rPr>
      <t>Sí</t>
    </r>
  </si>
  <si>
    <r>
      <rPr>
        <sz val="11"/>
        <color theme="1"/>
        <rFont val="Calibri"/>
        <family val="2"/>
      </rPr>
      <t>Sí</t>
    </r>
  </si>
  <si>
    <r>
      <rPr>
        <sz val="11"/>
        <color theme="1"/>
        <rFont val="Calibri"/>
        <family val="2"/>
      </rPr>
      <t>De forma manual</t>
    </r>
  </si>
  <si>
    <r>
      <rPr>
        <sz val="11"/>
        <color theme="1"/>
        <rFont val="Calibri"/>
        <family val="2"/>
      </rPr>
      <t>Anticipos</t>
    </r>
  </si>
  <si>
    <r>
      <rPr>
        <sz val="11"/>
        <color theme="1"/>
        <rFont val="Calibri"/>
        <family val="2"/>
      </rPr>
      <t>No</t>
    </r>
  </si>
  <si>
    <r>
      <rPr>
        <sz val="11"/>
        <color theme="1"/>
        <rFont val="Calibri"/>
        <family val="2"/>
      </rPr>
      <t>No</t>
    </r>
  </si>
  <si>
    <r>
      <rPr>
        <sz val="11"/>
        <color theme="1"/>
        <rFont val="Calibri"/>
        <family val="2"/>
      </rPr>
      <t>Excel</t>
    </r>
  </si>
  <si>
    <r>
      <rPr>
        <sz val="11"/>
        <color theme="1"/>
        <rFont val="Calibri"/>
        <family val="2"/>
      </rPr>
      <t>Rembolsos</t>
    </r>
  </si>
  <si>
    <r>
      <rPr>
        <sz val="11"/>
        <color theme="1"/>
        <rFont val="Calibri"/>
        <family val="2"/>
      </rPr>
      <t>N/A</t>
    </r>
  </si>
  <si>
    <r>
      <rPr>
        <sz val="11"/>
        <color theme="1"/>
        <rFont val="Calibri"/>
        <family val="2"/>
      </rPr>
      <t>Software contable</t>
    </r>
  </si>
  <si>
    <t xml:space="preserve">Sección Q:  Contabilidad de Subvenciones secundarias/Contratos (si la empresa/organización adjudica Subvenciones secundarias/contratos) </t>
  </si>
  <si>
    <t>2.            Los Beneficiarios secundarios/contratistas presentan informes financieros y programáticos periódicos a la empresa/organización?</t>
  </si>
  <si>
    <t xml:space="preserve">4.            ¿El registro se actualiza de manera regular para incluir en su totalidad las compras o uso de los activos?  </t>
  </si>
  <si>
    <t>5.            ¿Quien aprueba los anticipos de viaje?</t>
  </si>
  <si>
    <t>Total de la administración del cumplimiento del proyecto:</t>
  </si>
  <si>
    <t>Promedio de la administración del cumplimiento del proyecto:</t>
  </si>
  <si>
    <t>1.            ¿Existen pagos de anticipos (antes de los gastos) o rembolsos (después de los gastos) a los beneficiarios secundarios/contratistas?</t>
  </si>
  <si>
    <t>sí no</t>
  </si>
  <si>
    <t>o Personal (incluya informes de puntualidad/actividad u otros sistemas de seguimiento de tiempo del personal)</t>
  </si>
  <si>
    <t xml:space="preserve">Nombre de la Organización:  </t>
  </si>
  <si>
    <t xml:space="preserve">Cargo:  </t>
  </si>
  <si>
    <t>Fecha:</t>
  </si>
  <si>
    <t xml:space="preserve">¿Su organización está sujeta a una auditoría de cumplimiento A-133 (o 2 CFR 200, Sub parte F) u otra estipulada por el Gobierno de los Estados Unidos?  </t>
  </si>
  <si>
    <t>Nombre del Director(a)</t>
  </si>
  <si>
    <t xml:space="preserve">Es organización no lucrativa que gasta (o gastará) $750,000 dólares o más durante el ejercicio fiscal en adjudicaciones federales (ya sea como receptor principal o como sub receptor) que debe pasar por una auditoría que cumpla con 2 CFR 200 Subparte F.   </t>
  </si>
  <si>
    <t xml:space="preserve">Es una organización no lucrativa (no estadounidense) que gasta $300,000 o más en adjudicaciones USAID (es decir, organizaciones que reciben fondos de USAID ya sea directamente o a través de un contratista o receptor principal) durante su ejercicio fiscal, que debe hacer una auditoría anual realizada con esos fondos en cumplimiento con los Lineamientos de Auditorías Financieras Contratadas por Receptores Extranjeros.  </t>
  </si>
  <si>
    <t>Los ingresos estimados de su organización provenientes de todas las fuentes durante los primeros 12 meses de su contrato/subvención.  Enliste por separado cada fuente prevista. (agregue filas si es necesario en la siguiente tabla)</t>
  </si>
  <si>
    <t xml:space="preserve">Nombre: </t>
  </si>
  <si>
    <t>Sección A:  Historial de desempeño institucional</t>
  </si>
  <si>
    <t xml:space="preserve">Cargo: </t>
  </si>
  <si>
    <t xml:space="preserve">1. ¿La organización tuvo un proyecto terminado o suspendido por incumplimiento o debido a un bajo desempeño? </t>
  </si>
  <si>
    <t>2.  Sírvase proporcionar tres referencias de desempeño previo utilizando el formato del Apéndice I.</t>
  </si>
  <si>
    <r>
      <rPr>
        <sz val="11"/>
        <color theme="1"/>
        <rFont val="Calibri"/>
        <family val="2"/>
      </rPr>
      <t>Por favor adjunte copia del registro</t>
    </r>
    <r>
      <rPr>
        <sz val="11"/>
        <color theme="1"/>
        <rFont val="Calibri"/>
        <family val="2"/>
        <scheme val="minor"/>
      </rPr>
      <t xml:space="preserve"> (acta constitutiva, estatutos, etc)</t>
    </r>
  </si>
  <si>
    <t>Asociación Civil (A.C.)</t>
  </si>
  <si>
    <r>
      <rPr>
        <sz val="11"/>
        <color theme="1"/>
        <rFont val="Calibri"/>
        <family val="2"/>
      </rPr>
      <t>Sociedad</t>
    </r>
    <r>
      <rPr>
        <sz val="11"/>
        <color theme="1"/>
        <rFont val="Calibri"/>
        <family val="2"/>
        <scheme val="minor"/>
      </rPr>
      <t xml:space="preserve"> Civil (S.C.)</t>
    </r>
  </si>
  <si>
    <t>Institución de Asistencia Privada (I.A.P)</t>
  </si>
  <si>
    <t>Institución de Beneficencia Privada (I.B.P)</t>
  </si>
  <si>
    <t>Otra, especifique.</t>
  </si>
  <si>
    <t>Otra, especifique:</t>
  </si>
  <si>
    <t>2.      ¿La organización tiene un Consejo de Administración activo?</t>
  </si>
  <si>
    <t>Por favor adjunte una lista con los nombres de los miembros del consejo y sus respectivos cargos, y especifique si alguno o algunos de ellos reciben o recibirán un salario o pago por su participación por parte de la organización.</t>
  </si>
  <si>
    <t>Si es sí, describa e indique la situación y el fallo previsto.</t>
  </si>
  <si>
    <t>3.      ¿Su organización enfrenta o ha enfrentado algún litigio o demanda?</t>
  </si>
  <si>
    <t>1.         ¿La organización es auditada anualmente?   </t>
  </si>
  <si>
    <t>Si es sí, por favor adjunte una copia del informe de auditoría más reciente</t>
  </si>
  <si>
    <t>Si es sí, por favor adjunte copia de la carta</t>
  </si>
  <si>
    <t>Si es sí, por favor adjunte un ejemplo.</t>
  </si>
  <si>
    <t xml:space="preserve">Por favor adjunte copia de su política de Recursos Humanos. </t>
  </si>
  <si>
    <t xml:space="preserve">Si es no, por favor explique como se monitorean los presupuestos. </t>
  </si>
  <si>
    <t>¿Qué despacho o firma hace la auditoría?                                                               Por favor adjunte una copia de los informes de auditoría de los tres últimos años más recientes.</t>
  </si>
  <si>
    <t xml:space="preserve">3.            ¿La organización presenta y/o desarrolla un documento público a modo de Informe Anual de actividades? </t>
  </si>
  <si>
    <t>5.            ¿La organización comparte/distribuye la cuota de auditoría anual entre sus financiadores?</t>
  </si>
  <si>
    <t xml:space="preserve">6.      ¿Los auditores externos presentan los resultados de la auditoría al Consejo de Administración (o al Comité de Finanzas) de la organización? </t>
  </si>
  <si>
    <t xml:space="preserve">¿La organización tiene un convenio de Tasa Negociada de Costos Indirectos (NICRA) con alguna dependencia del gobierno de los Estados Unidos? </t>
  </si>
  <si>
    <t>¿La organización tiene una metodología escrita para dar seguimiento y asignar costos indirectos (compartidos) entre sus fuentes de financiamiento?</t>
  </si>
  <si>
    <t>1.         Cumplimiento de lineamientos del Gobierno de los Estados Unidos</t>
  </si>
  <si>
    <t xml:space="preserve">¿El personal clave tiene conocimiento de los reglamentos y requisitos de USAID (O del Departamente de Estado, según corresponda) con relación contratos, implementación de subvenciones y administración financiera?  </t>
  </si>
  <si>
    <t>Si es no ¿qué acciones se planean para capacitar al personal clave sobre las reglas y requisitos del Gobierno de los Estados Unidos?</t>
  </si>
  <si>
    <t xml:space="preserve">Si la organización proporciona Subvenciones o contratos a otras organizaciones ¿se han tomado medidas para garantizar que los beneficiarios/contratistas entiendan y respeten los reglamentos del Gobierno de los Estados Unidos/donante? </t>
  </si>
  <si>
    <t>NA</t>
  </si>
  <si>
    <t>¿Durante los últimos cinco años la organización o cualquiera de sus directivos ha sido condenado o le fue dictada sentencia civil por la comisión del delito de fraude u otro delito penal con la intención de obtener, intentar obtener o hacer una transacción pública o contrato público; delito de malversación, robo, fraude, soborno, falsificación o destrucción de registros, hacer declaraciones falsas, evasión fiscal, recibir propiedad robada, presentar denuncias falsas u obstrucción de la justicia; o cometer algún otro delito que indicara falta de integridad u honestidad empresarial que afecte directa y gravemente su responsabilidad actual?</t>
  </si>
  <si>
    <t>¿La organización o alguno de sus directivos está actualmente procesado o de otro modo inculpado penal o civilmente por alguna entidad de gobierno por la comisión de algunos de los delitos antes mencionados?</t>
  </si>
  <si>
    <t>2.      ¿Cuántos empleados están trabajando en la organización?</t>
  </si>
  <si>
    <t xml:space="preserve">  Voluntarios y/o de servicio social: </t>
  </si>
  <si>
    <t>3.            ¿Tiene un tabulador salarial por escrito y vigente, aplicado a todos los empleados y se actualiza con regularidad?</t>
  </si>
  <si>
    <t>5.            ¿Existen políticas de recursos humanos escritas?</t>
  </si>
  <si>
    <t>3.            ¿Se preparan informes financieros del contrato/subvención (si aplica) en cumplimiento con los requisitos y formatos de cada donantes (mensual, trimestral y anualmente)?</t>
  </si>
  <si>
    <t xml:space="preserve">4.            ¿La contabilidad anual se prepara dentro de un tiempo razonable y se pone a disposición para auditoría externa?  </t>
  </si>
  <si>
    <t>Si es sí ¿con cuanto tiempo de anticipación?</t>
  </si>
  <si>
    <t>Si es sí ¿durante cuánto tiempo han estado contratadas las personas en su organización? ¿Cuántos años de experiencia como contador(as) tienen) Tanto el coordinador o gerente del área como el auxiliar o asistente, por favor, proporcione detalles sobre su experiencia</t>
  </si>
  <si>
    <t>2.            ¿Todos los comprobantes se registran e ingresan en el libro mayor de manera regular?</t>
  </si>
  <si>
    <t>3.            ¿Todos los comprobantes son archivados y clasificados con toda la documentación complementaria original de manera cronológica o por proveedor?</t>
  </si>
  <si>
    <t>4.            ¿Los libros contables se cierran al final de cada mes?</t>
  </si>
  <si>
    <t>7.            ¿La organización aplica la contabilidad sobre flujos de efectivo o saldos acumulados?</t>
  </si>
  <si>
    <t>Flujos de Efectivo</t>
  </si>
  <si>
    <t>Saldos Acumulados</t>
  </si>
  <si>
    <t>9.            ¿Cómo se calculan y contabilizan las ganancias/pérdidas al hacer conversiones de moneda?</t>
  </si>
  <si>
    <t>10.         ¿La organización tiene un catálogos de cuentas?</t>
  </si>
  <si>
    <t>13.        ¿Se requiere aprobación por parte del Gerente/Coordinador de Finanzas o algún integrante de la organización antes de realizar cualquier pago o transferencia?</t>
  </si>
  <si>
    <t>15.        ¿Se documenta la aprobación de pagos? Es decir, ¿existe algún formato de aprobación que sea firmado por quien autoriza?</t>
  </si>
  <si>
    <t>16.        ¿Los pagos se hacen en general con cheque, transferecia o efectivo?</t>
  </si>
  <si>
    <t>Explique la política.                                                                (Efectivo, transferencia, cheque o tarjeta de crédito)</t>
  </si>
  <si>
    <t>17.        ¿La caja chica se maneja con un fondo fijo (imprest basis) ? (Se repone un monto fijo cuando se reduce el saldo).</t>
  </si>
  <si>
    <t xml:space="preserve">1.            ¿Todas las cuentas bancarias están a nombre de la organización y están incluidas en sus registros contables? </t>
  </si>
  <si>
    <t xml:space="preserve">2.            ¿Las chequeras se guardan en un lugar seguro bajo llave?  </t>
  </si>
  <si>
    <t xml:space="preserve">6.            ¿Se prepara mensualmente una conciliación bancaria por escrito? </t>
  </si>
  <si>
    <t>7.            Si se prepara la conciliación ¿se explican/concilian todas las diferencias entre el saldo bancario y el saldo en libros de la organización?</t>
  </si>
  <si>
    <t xml:space="preserve">13.        ¿Todos los pagos están debidamente clasificados y vinculados a la partida presupuestal y en el contrato/subvención correcto?  </t>
  </si>
  <si>
    <t>3.            ¿El salario bruto de la nómina coincide con el salario establecido en el  contrato del empleado?</t>
  </si>
  <si>
    <t>4.            ¿La organización garantiza que las hojas de control de tiempo de todo el personal se llenen y firmen debidamente, tanto por el personal como por el supervisor antes de hacer el cálculo de la nómina?</t>
  </si>
  <si>
    <t>5.            ¿Las hojas de nómina son revisadas y contrafirmadas por el funcionario adecuado?</t>
  </si>
  <si>
    <t>6.            ¿La organización utiliza las hojas de tiempo (horas) como base para calcular y pagar los salarios a distintos contratos/subvenciones?  Si no es así, por favor explique.</t>
  </si>
  <si>
    <t xml:space="preserve">1.            ¿Cuenta con un registro de activo fijo con una lista de todos los activos actualmente existentes? </t>
  </si>
  <si>
    <t>2.            ¿La organización realiza periódicamente un inventario físico de los activos y lo compara con la lista de activos fijos?</t>
  </si>
  <si>
    <t>Sección L: Adquisiciones (compras)</t>
  </si>
  <si>
    <t>1.            ¿Existen políticas y procedimientos de compras (adquisiciones) escritos?</t>
  </si>
  <si>
    <r>
      <rPr>
        <sz val="11"/>
        <color theme="1"/>
        <rFont val="Calibri"/>
        <family val="2"/>
      </rPr>
      <t xml:space="preserve">Si es </t>
    </r>
    <r>
      <rPr>
        <b/>
        <u/>
        <sz val="11"/>
        <color theme="1"/>
        <rFont val="Calibri"/>
        <family val="2"/>
      </rPr>
      <t>Sí</t>
    </r>
    <r>
      <rPr>
        <sz val="11"/>
        <color theme="1"/>
        <rFont val="Calibri"/>
        <family val="2"/>
      </rPr>
      <t xml:space="preserve"> ¿cuánto tiempo tiene la política instalada en la organización?                                                 Por favor adjunte una copia</t>
    </r>
  </si>
  <si>
    <t>2.            ¿La función de compras es independiente de la función de contabilidad? ¿La persona que hace las compras es distinta de la persona que lleva la contabilidad?</t>
  </si>
  <si>
    <t xml:space="preserve">3.            ¿La organización tiene una política escrita respecto a la prevención de “conflictos de interés”?     </t>
  </si>
  <si>
    <t>5.            ¿Hay algún límite o mínimo a partir del cual sus políticas de compras exijan realizar una licitación competitiva (tres proveedores)?</t>
  </si>
  <si>
    <t xml:space="preserve">¿Cúal es el monto (en dólares) a partir del cual se requieren 3 cotizaciones? </t>
  </si>
  <si>
    <t xml:space="preserve">6.            ¿En general se eligen las ofertas con los menores precios y si no se elige el precio más bajo, se desarrolla un documento con una justificación?  </t>
  </si>
  <si>
    <t>1.            ¿Existen políticas y procedimientos de viaje por escrito?</t>
  </si>
  <si>
    <t xml:space="preserve">6.            ¿Los informes de anticipos o reembolsos de gastos de viaje se autorizan/contabilizan con tiempo razonable al terminar cada viaje?  </t>
  </si>
  <si>
    <t>¿Después de cuántos días de completar el viaje?</t>
  </si>
  <si>
    <t xml:space="preserve">Por favor entregue una copia del organigrama actual, adicionalmente, integre otro específico del personal de su organización que participará en la implementación de este proyecto junto con una relación con nombres completos (tal cual aparecen en su identificación oficial) y el cargo o posición que desempeñarán en el proyecto. </t>
  </si>
  <si>
    <t>4.            ¿La organización utiliza hojas de tiempo para todo el personal?</t>
  </si>
  <si>
    <t>8.            ¿Qué método de conversión y fuente de divisa se utiliza para convertir las transacciones en moneda local y los informes financieros en moneda del pagador?</t>
  </si>
  <si>
    <t>¿Cuentan con los registros de esos pagos? Se archivan? Adjuntar copia de última declaración de impuestos</t>
  </si>
  <si>
    <t>2.            ¿La organización cuenta con los documentos/aprobaciones necesarias para aprovechar las exenciones descritas?</t>
  </si>
  <si>
    <t>1.            ¿La situación legal de la organización permite alguna exención fiscal o arancelaria? Es donataria autorizada?</t>
  </si>
  <si>
    <t>8.            Si se proporcionan alimentos durante una capacitación y son pagados por la organización u otro patrocinador,  ¿se descuenta ese monto de los viáticos proporcionados al empleado?</t>
  </si>
  <si>
    <t xml:space="preserve">4.            ¿Se siguen reglas de adquisición competitiva al elegir instalaciones/lugares externos para capacitación o eventos con tarifa pagada? </t>
  </si>
  <si>
    <t>Apéndice I: Referencia / Historial de desempeño</t>
  </si>
  <si>
    <t>SI</t>
  </si>
  <si>
    <t>NO</t>
  </si>
  <si>
    <t>Sírvase presentar la siguiente documentación (si está disponible)</t>
  </si>
  <si>
    <t>1.</t>
  </si>
  <si>
    <t xml:space="preserve">Acta constitutiva o estatutos </t>
  </si>
  <si>
    <t>2.</t>
  </si>
  <si>
    <t xml:space="preserve">Registro de inscripción legal; otras licencias y permisos importantes </t>
  </si>
  <si>
    <t>3.</t>
  </si>
  <si>
    <t xml:space="preserve">Declaración de misión de los reglamentos </t>
  </si>
  <si>
    <t>4.</t>
  </si>
  <si>
    <t xml:space="preserve">Organigrama con documentación complementaria respecto a la delegación de autoridad </t>
  </si>
  <si>
    <t>5.</t>
  </si>
  <si>
    <t xml:space="preserve">Nombres de los bancos comerciales depositarios </t>
  </si>
  <si>
    <t>6.</t>
  </si>
  <si>
    <t xml:space="preserve">Diagrama de cuentas y del libro mayor general correspondiente </t>
  </si>
  <si>
    <t>7.</t>
  </si>
  <si>
    <t xml:space="preserve">Uno o más estados financieros anuales (estado de resultados y balance general) </t>
  </si>
  <si>
    <t>8.</t>
  </si>
  <si>
    <t xml:space="preserve">Informe de auditoría de la auditoría más reciente </t>
  </si>
  <si>
    <t>9.</t>
  </si>
  <si>
    <t>Políticas o manuales escritos:</t>
  </si>
  <si>
    <t>o Adquisición</t>
  </si>
  <si>
    <t>o Administración financiera (controles internos y contables)</t>
  </si>
  <si>
    <t>o Políticas y procedimientos de viaje o Lista de fuentes de financiamiento (año presente) Cualquier dato adicional necesario para tomar una decisión</t>
  </si>
  <si>
    <t>10.</t>
  </si>
  <si>
    <t>Tres referencias de comportamiento previo utilizando el formato del Apéndice I</t>
  </si>
  <si>
    <r>
      <t xml:space="preserve">Una entidad extranjera (no estadounidense) lucrativa que gasta $300,000 o más en adjudicaciones de USAID </t>
    </r>
    <r>
      <rPr>
        <b/>
        <sz val="11"/>
        <color theme="1"/>
        <rFont val="Gill Sans MT"/>
        <family val="2"/>
      </rPr>
      <t>como sub receptor</t>
    </r>
    <r>
      <rPr>
        <sz val="11"/>
        <color theme="1"/>
        <rFont val="Gill Sans MT"/>
        <family val="2"/>
      </rPr>
      <t xml:space="preserve"> durante su ejercicio fiscal, debe realizar una auditoría anual de dichos fondos en cumplimiento con los Lineamientos para Auditorías Contratadas por Receptores Extranjeros.  (Guidelines for Financial Audits Contracted by Foreign Recipients).</t>
    </r>
  </si>
  <si>
    <t>Fuente ó Institución donante</t>
  </si>
  <si>
    <t>Monto estimado Equivalente en USD</t>
  </si>
  <si>
    <t>Fecha de Término del Programa</t>
  </si>
  <si>
    <t>Ingresos totales estimados de 12 meses:</t>
  </si>
  <si>
    <r>
      <t xml:space="preserve">Ustede deberá completar sólo las secciones A - E (incluyendo el Apéndice I) de esta encuesta si cualquiera de lo siguiente es aplciable a su organización: 1) Auditoría de cumplimiento A-133 (o 2 CFR 200, Subparte F); 2) auditoría del estado financiero (para entidades lucrativas de los Estados Unidos); o 3) una auditoría que cumpla con </t>
    </r>
    <r>
      <rPr>
        <b/>
        <i/>
        <sz val="11"/>
        <color theme="1"/>
        <rFont val="Gill Sans MT"/>
        <family val="2"/>
      </rPr>
      <t xml:space="preserve">los Lineamientos de las Auditorías Financieras Contratadas por Receptores Extranjeros.  </t>
    </r>
    <r>
      <rPr>
        <b/>
        <sz val="11"/>
        <color theme="1"/>
        <rFont val="Gill Sans MT"/>
        <family val="2"/>
      </rPr>
      <t xml:space="preserve">De lo contrario usted está obligado a llenar todas las secciones de este estudio previo a la adjudicación.                                                        </t>
    </r>
  </si>
  <si>
    <t>(Persona que se recomienda entrevistar: Gerente del Programa)</t>
  </si>
  <si>
    <t>Sección B: Administración de la organización</t>
  </si>
  <si>
    <t>(Persona que se recomienda entrevistar: Director General o su adjunto)</t>
  </si>
  <si>
    <t xml:space="preserve">¿Qué tipo de entidad (propiedad, sociedad, corporación, no lucrativa, etc.)? </t>
  </si>
  <si>
    <t xml:space="preserve">    </t>
  </si>
  <si>
    <t>Sección C: Auditorías</t>
  </si>
  <si>
    <t>(Persona que se recomienda entrevistar: Gerente de Finanzas)</t>
  </si>
  <si>
    <t> </t>
  </si>
  <si>
    <r>
      <t xml:space="preserve">4.            Si contesta </t>
    </r>
    <r>
      <rPr>
        <b/>
        <u/>
        <sz val="11"/>
        <color theme="1"/>
        <rFont val="Gill Sans MT"/>
        <family val="2"/>
      </rPr>
      <t>Sí</t>
    </r>
    <r>
      <rPr>
        <sz val="11"/>
        <color theme="1"/>
        <rFont val="Gill Sans MT"/>
        <family val="2"/>
      </rPr>
      <t xml:space="preserve">,  entonces ¿incluye sus estados financieros auditados en el Informe Anual? </t>
    </r>
  </si>
  <si>
    <t>Sección D: Costos indirectos</t>
  </si>
  <si>
    <t>Sección E: Responsabilidad</t>
  </si>
  <si>
    <t xml:space="preserve">¿El personal clave es capacitado de manera regular en cuanto a los reglamentos y requisitos correspondientes de USAID (o USDOS según corresponda)? </t>
  </si>
  <si>
    <t>2.     Responsabilidad</t>
  </si>
  <si>
    <t>Sección F: Administración de personal</t>
  </si>
  <si>
    <t>(Persona que se recomienda entrevistar: Gerente de Personal/Funcionario)</t>
  </si>
  <si>
    <t>1.      ¿La administración tiene una lista completa de todo el personal contratado?</t>
  </si>
  <si>
    <t xml:space="preserve">Tiempo completo: </t>
  </si>
  <si>
    <t xml:space="preserve"> Medio tiempo:</t>
  </si>
  <si>
    <t>De haberlas ¿cada uno de los empleados recibe una copia?</t>
  </si>
  <si>
    <t>Sección G: Presupuesto y Reporte Financiero</t>
  </si>
  <si>
    <t xml:space="preserve">Cargo: Coordinación de Finanzas </t>
  </si>
  <si>
    <t xml:space="preserve">1.            ¿La administración garantiza que todos los gastos sean autorizados y se circunscriban a los lineamientos del presupuesto aprobado?  </t>
  </si>
  <si>
    <t xml:space="preserve">2.            ¿La administración revisa y vigila estrechamente y de manera regular los gastos del año a la fecha vs el presupuesto aprobado y explica cualquier variación?  </t>
  </si>
  <si>
    <t xml:space="preserve"> </t>
  </si>
  <si>
    <t>Sección H: Registros, políticas y sistemas contables</t>
  </si>
  <si>
    <t>1.            ¿El departamento de contabilidad es administrado por personal contable calificado?</t>
  </si>
  <si>
    <t xml:space="preserve">5.            ¿Se hacen ajustes al final de los periodos de reporte e incluyen gastos anticipados y devengados? </t>
  </si>
  <si>
    <t xml:space="preserve">6.            ¿Las transacciones se registran de forma manual, utilizando hojas de cálculo de Excel o a través de un software contable? </t>
  </si>
  <si>
    <t>Por favor describa</t>
  </si>
  <si>
    <t>11.        ¿El sistema genera informes de costos presupuestados y reales?</t>
  </si>
  <si>
    <t>12.        ¿Quien prepara las solicitudes de pago/comprobantes?</t>
  </si>
  <si>
    <t>Nombre del cargo:</t>
  </si>
  <si>
    <t>14.        ¿Alguien más aparte del solicitante da la aprobación escrita antes de que se haga el pago?</t>
  </si>
  <si>
    <t xml:space="preserve">18.        ¿La función de custodia (cajero - persona que tiene la custodia del efectivo físico) es independiente de la persona que registra las transacciones en los registros contables? </t>
  </si>
  <si>
    <t>19.        ¿Existe un límite en el valor de una transacción que se pueda pagar utilizando la caja chica?</t>
  </si>
  <si>
    <t>Sección I: Bancos, pagos y recibos</t>
  </si>
  <si>
    <t>3.            ¿Existe una política escrita respecto a quien puede firmar los cheques?</t>
  </si>
  <si>
    <t>4.            ¿Todos los cheques son firmados por cuando menos dos firmantes?</t>
  </si>
  <si>
    <t>5.            ¿Alguien firma cheques en blanco?</t>
  </si>
  <si>
    <t xml:space="preserve">8.            ¿Se anulan los cheques claramente marcados como “Nulos”? </t>
  </si>
  <si>
    <t>9.            ¿Se revisan y da seguimiento oportuno a los cheques pendientes u otras partidas de conciliación?</t>
  </si>
  <si>
    <t xml:space="preserve">10.        ¿El excedente de efectivo se mantiene en cuentas que generan intereses? </t>
  </si>
  <si>
    <t xml:space="preserve">11.        ¿Su empresa/organización tiene cuentas bancarias tanto en moneda local como en dólares/euros?  </t>
  </si>
  <si>
    <t>12.        ¿Todos los comprobantes de pago están respaldados por la documentación correspondiente y sellados como “PAGADOS”?</t>
  </si>
  <si>
    <t>Sección J: Nómina y salarios</t>
  </si>
  <si>
    <t xml:space="preserve">1.            ¿Todos los empleados cuentan con contratos laborales legales? </t>
  </si>
  <si>
    <t xml:space="preserve">2.            ¿Todo el personal está en los registros de la nómina? </t>
  </si>
  <si>
    <t>7.            ¿La nómina se paga por transferencia bancaria a las cuentas bancarias individuales O con cheque a nombre de cada miembro del personal?  Si no es así, explicar cómo se paga la nómina.</t>
  </si>
  <si>
    <t xml:space="preserve">8.            ¿Los impuestos y las retenciones por nómina son remitidos a tiempo a la dependencia correspondiente? </t>
  </si>
  <si>
    <t>Sección K: Activo fijo</t>
  </si>
  <si>
    <t>(Persona que se recomienda entrevistar: Gerente de la Administración)</t>
  </si>
  <si>
    <t>3.            ¿El registro incluye información necesaria respecto a cada activo (el número de identificación, costo, fecha de compra, condición, número de serie, fuente de financiamiento)?</t>
  </si>
  <si>
    <t>5.            ¿Una persona autorizada aprueba las compras y usos de todos los activos?</t>
  </si>
  <si>
    <t>6.            ¿Los activos se protegen debidamente y están cubiertos por el seguro correspondiente?</t>
  </si>
  <si>
    <t xml:space="preserve">7.            ¿Se hace un recuento físico de activos cuando menos cada año? </t>
  </si>
  <si>
    <t>8.            ¿El equipo se rotula o etiqueta o de otra forma se le asigna un número de identificación única?</t>
  </si>
  <si>
    <t>(Persona que se recomienda entrevistar: Gerente de Adquisiciones)</t>
  </si>
  <si>
    <t>4.            ¿Todos los artículos adquiridos son autorizados por la persona responsable antes de la adquisición?</t>
  </si>
  <si>
    <t xml:space="preserve">7.            ¿Se expide un comprobante de recibo o un certificado incluyendo todos los artículos recibidos?  </t>
  </si>
  <si>
    <t>Sección M:  Políticas y procedimientos de viaje</t>
  </si>
  <si>
    <t>(Persona que se recomienda entrevistar: Gerente de Viajes)</t>
  </si>
  <si>
    <t xml:space="preserve">2.            ¿Las políticas describen las tarifas que se van a utilizar para alojamiento y viáticos (alimentos)?  </t>
  </si>
  <si>
    <t>3.            ¿Se otorgan anticipos de viaje a los empleados que viajan?</t>
  </si>
  <si>
    <t>4.            ¿Es obligatorio que los empleados llenen una solicitud anticipada de viaje antes de recibir un anticipo?</t>
  </si>
  <si>
    <t xml:space="preserve">7.            ¿Quién recibe y aprueba los informes de gastos de viaje?  </t>
  </si>
  <si>
    <t>Nombre del cargo</t>
  </si>
  <si>
    <t>Por favor proporcione una copia de muestra.</t>
  </si>
  <si>
    <t>Sección N:  Costos de financiamiento, taller y capacitación</t>
  </si>
  <si>
    <t>1.            ¿Los participantes en un taller en general reciben algún honorario o estipendio (sin incluir costos de viaje) mientras participan en los talleres o capacitación?</t>
  </si>
  <si>
    <t>2.            ¿Cuál es la política respecto al rembolso de los costos de viaje de los participantes?</t>
  </si>
  <si>
    <t>Por favor explique</t>
  </si>
  <si>
    <t>3.            ¿Quién/qué cargo tiene la función de custodiar los fondos en efectivo gastados en capacitación/talleres?</t>
  </si>
  <si>
    <t xml:space="preserve">Sección O: Uso de vehículos </t>
  </si>
  <si>
    <t>(Persona que se recomienda entrevistar: Gerente de Finanzas o Administrativo)</t>
  </si>
  <si>
    <t>Nombre: Elvia Salazar</t>
  </si>
  <si>
    <t>Cargo: Coordinador Administrativo</t>
  </si>
  <si>
    <t>1.            ¿Se utilizan libros de bitácora del vehículo para registrar todos sus movimientos?</t>
  </si>
  <si>
    <t xml:space="preserve">2.            ¿Los libros de bitácora se revisan y aprueba de manera periódica? </t>
  </si>
  <si>
    <t>3.            ¿Existe una política respecto al mantenimiento razonable periódico?</t>
  </si>
  <si>
    <t>4.            ¿Los vehículos están asegurados contra pérdida por accidente o robo?</t>
  </si>
  <si>
    <t xml:space="preserve">5.            ¿Existe una política escrita respecto al uso personal de los vehículos?  </t>
  </si>
  <si>
    <t>Sección P: Exención legal de impuestos y aranceles de importación</t>
  </si>
  <si>
    <t>(Persona que se recomienda entrevistar:  Gerente de Finanzas)</t>
  </si>
  <si>
    <r>
      <t xml:space="preserve">3.            </t>
    </r>
    <r>
      <rPr>
        <sz val="11"/>
        <color theme="1"/>
        <rFont val="Gill Sans MT"/>
        <family val="2"/>
      </rPr>
      <t>Describa alguna práctica habitual de vigilancia utilizada para la subvención/contrato?</t>
    </r>
  </si>
  <si>
    <t>1.      ¿Su organización está constituida o registrada en el país donde trabaja?</t>
  </si>
  <si>
    <t>2.       ¿La organización toma medidas oportunas para abordar las recomendaciones de auditoría hechas en el informe de auditoría?</t>
  </si>
  <si>
    <t>Solo si aplica ( cuando se esta concursando por recursos del Gobierno Americano)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</si>
</sst>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Red]\-&quot;$&quot;#,##0.00"/>
    <numFmt numFmtId="164" formatCode="_(* #,##0.00_);_(* \(#,##0.00\);_(* &quot;-&quot;??_);_(@_)"/>
    <numFmt numFmtId="165" formatCode="&quot;$&quot;#,##0"/>
  </numFmts>
  <fonts count="27" x14ac:knownFonts="1">
    <font>
      <sz val="11"/>
      <color theme="1"/>
      <name val="Calibri"/>
      <family val="2"/>
      <scheme val="minor"/>
    </font>
    <font>
      <b/>
      <sz val="11"/>
      <color theme="1"/>
      <name val="Calibri"/>
      <family val="2"/>
      <scheme val="minor"/>
    </font>
    <font>
      <sz val="11"/>
      <color rgb="FFFF0000"/>
      <name val="Calibri"/>
      <family val="2"/>
      <scheme val="minor"/>
    </font>
    <font>
      <b/>
      <sz val="11"/>
      <color theme="0"/>
      <name val="Calibri"/>
      <family val="2"/>
      <scheme val="minor"/>
    </font>
    <font>
      <sz val="11"/>
      <color theme="1"/>
      <name val="Calibri"/>
      <family val="2"/>
      <scheme val="minor"/>
    </font>
    <font>
      <i/>
      <sz val="9"/>
      <color theme="1"/>
      <name val="Calibri"/>
      <family val="2"/>
      <scheme val="minor"/>
    </font>
    <font>
      <sz val="9"/>
      <color theme="1"/>
      <name val="Calibri"/>
      <family val="2"/>
      <scheme val="minor"/>
    </font>
    <font>
      <b/>
      <u/>
      <sz val="11"/>
      <color theme="1"/>
      <name val="Calibri"/>
      <family val="2"/>
    </font>
    <font>
      <sz val="11"/>
      <color theme="1"/>
      <name val="Calibri"/>
      <family val="2"/>
    </font>
    <font>
      <b/>
      <sz val="11"/>
      <color theme="1"/>
      <name val="Calibri"/>
      <family val="2"/>
    </font>
    <font>
      <i/>
      <sz val="9"/>
      <color theme="1"/>
      <name val="Calibri"/>
      <family val="2"/>
    </font>
    <font>
      <b/>
      <sz val="11"/>
      <color theme="0"/>
      <name val="Calibri"/>
      <family val="2"/>
    </font>
    <font>
      <sz val="11"/>
      <color rgb="FFFF0000"/>
      <name val="Calibri"/>
      <family val="2"/>
    </font>
    <font>
      <u/>
      <sz val="11"/>
      <color theme="1"/>
      <name val="Calibri"/>
      <family val="2"/>
    </font>
    <font>
      <sz val="11"/>
      <name val="Calibri"/>
      <family val="2"/>
    </font>
    <font>
      <b/>
      <sz val="9"/>
      <color indexed="81"/>
      <name val="Tahoma"/>
      <family val="2"/>
    </font>
    <font>
      <sz val="9"/>
      <color indexed="81"/>
      <name val="Tahoma"/>
      <family val="2"/>
    </font>
    <font>
      <b/>
      <u/>
      <sz val="11"/>
      <color theme="1"/>
      <name val="Gill Sans MT"/>
      <family val="2"/>
    </font>
    <font>
      <u/>
      <sz val="11"/>
      <color theme="1"/>
      <name val="Gill Sans MT"/>
      <family val="2"/>
    </font>
    <font>
      <sz val="11"/>
      <color theme="1"/>
      <name val="Gill Sans MT"/>
      <family val="2"/>
    </font>
    <font>
      <b/>
      <sz val="11"/>
      <color theme="1"/>
      <name val="Gill Sans MT"/>
      <family val="2"/>
    </font>
    <font>
      <b/>
      <i/>
      <sz val="11"/>
      <color theme="1"/>
      <name val="Gill Sans MT"/>
      <family val="2"/>
    </font>
    <font>
      <i/>
      <sz val="11"/>
      <color theme="1"/>
      <name val="Gill Sans MT"/>
      <family val="2"/>
    </font>
    <font>
      <sz val="12"/>
      <color theme="1"/>
      <name val="Gill Sans MT"/>
      <family val="2"/>
    </font>
    <font>
      <sz val="11"/>
      <color rgb="FF000000"/>
      <name val="Gill Sans MT"/>
      <family val="2"/>
    </font>
    <font>
      <sz val="9"/>
      <color theme="1"/>
      <name val="Gill Sans MT"/>
      <family val="2"/>
    </font>
    <font>
      <sz val="10"/>
      <color theme="1"/>
      <name val="Gill Sans MT"/>
      <family val="2"/>
    </font>
  </fonts>
  <fills count="11">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
      <patternFill patternType="solid">
        <fgColor theme="4"/>
        <bgColor theme="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rgb="FF00B0F0"/>
        <bgColor indexed="64"/>
      </patternFill>
    </fill>
    <fill>
      <patternFill patternType="solid">
        <fgColor theme="9" tint="0.39997558519241921"/>
        <bgColor indexed="64"/>
      </patternFill>
    </fill>
  </fills>
  <borders count="4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theme="4" tint="0.39997558519241921"/>
      </top>
      <bottom style="thin">
        <color indexed="64"/>
      </bottom>
      <diagonal/>
    </border>
    <border>
      <left style="thin">
        <color indexed="64"/>
      </left>
      <right/>
      <top style="thin">
        <color theme="4" tint="0.39997558519241921"/>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uble">
        <color indexed="64"/>
      </bottom>
      <diagonal/>
    </border>
    <border>
      <left style="thin">
        <color indexed="64"/>
      </left>
      <right style="thin">
        <color indexed="64"/>
      </right>
      <top style="thin">
        <color theme="4" tint="0.39997558519241921"/>
      </top>
      <bottom style="thin">
        <color indexed="64"/>
      </bottom>
      <diagonal/>
    </border>
    <border>
      <left style="thin">
        <color indexed="64"/>
      </left>
      <right style="thin">
        <color indexed="64"/>
      </right>
      <top style="thin">
        <color theme="4" tint="0.39997558519241921"/>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xf numFmtId="164" fontId="4" fillId="0" borderId="0" applyFont="0" applyFill="0" applyBorder="0" applyAlignment="0" applyProtection="0"/>
  </cellStyleXfs>
  <cellXfs count="310">
    <xf numFmtId="0" fontId="0" fillId="0" borderId="0" xfId="0"/>
    <xf numFmtId="0" fontId="1" fillId="0" borderId="0" xfId="0" applyFont="1"/>
    <xf numFmtId="0" fontId="0" fillId="0" borderId="7" xfId="0" applyBorder="1"/>
    <xf numFmtId="0" fontId="0" fillId="0" borderId="0" xfId="0" applyBorder="1"/>
    <xf numFmtId="0" fontId="0" fillId="0" borderId="7" xfId="0" applyFill="1" applyBorder="1"/>
    <xf numFmtId="0" fontId="0" fillId="0" borderId="0" xfId="0" applyFill="1" applyBorder="1"/>
    <xf numFmtId="0" fontId="0" fillId="0" borderId="0" xfId="0" applyFill="1"/>
    <xf numFmtId="0" fontId="0" fillId="7" borderId="8" xfId="0" applyFill="1" applyBorder="1"/>
    <xf numFmtId="0" fontId="0" fillId="7" borderId="9" xfId="0" applyFill="1" applyBorder="1"/>
    <xf numFmtId="0" fontId="0" fillId="7" borderId="10" xfId="0" applyFill="1" applyBorder="1"/>
    <xf numFmtId="0" fontId="0" fillId="7" borderId="11" xfId="0" applyFill="1" applyBorder="1"/>
    <xf numFmtId="0" fontId="0" fillId="7" borderId="7" xfId="0" applyFill="1" applyBorder="1"/>
    <xf numFmtId="0" fontId="0" fillId="7" borderId="0" xfId="0" applyFill="1" applyBorder="1"/>
    <xf numFmtId="0" fontId="0" fillId="7" borderId="33" xfId="0" applyFill="1" applyBorder="1"/>
    <xf numFmtId="0" fontId="0" fillId="7" borderId="34" xfId="0" applyFill="1" applyBorder="1"/>
    <xf numFmtId="0" fontId="0" fillId="7" borderId="35" xfId="0" applyFill="1" applyBorder="1"/>
    <xf numFmtId="0" fontId="0" fillId="7" borderId="14" xfId="0" applyFill="1" applyBorder="1"/>
    <xf numFmtId="0" fontId="0" fillId="7" borderId="13" xfId="0" applyFill="1" applyBorder="1"/>
    <xf numFmtId="0" fontId="0" fillId="7" borderId="36" xfId="0" applyFill="1" applyBorder="1"/>
    <xf numFmtId="0" fontId="0" fillId="6" borderId="26" xfId="0" applyFill="1" applyBorder="1" applyProtection="1">
      <protection locked="0"/>
    </xf>
    <xf numFmtId="0" fontId="0" fillId="6" borderId="26" xfId="0" applyFill="1" applyBorder="1" applyAlignment="1" applyProtection="1">
      <alignment horizontal="center" vertical="center"/>
      <protection locked="0"/>
    </xf>
    <xf numFmtId="0" fontId="0" fillId="6" borderId="27" xfId="0" applyFill="1" applyBorder="1" applyAlignment="1" applyProtection="1">
      <alignment horizontal="center" vertical="center"/>
      <protection locked="0"/>
    </xf>
    <xf numFmtId="0" fontId="3" fillId="5" borderId="7" xfId="0" applyFont="1" applyFill="1" applyBorder="1" applyAlignment="1" applyProtection="1">
      <alignment horizontal="center" vertical="center" wrapText="1"/>
      <protection hidden="1"/>
    </xf>
    <xf numFmtId="0" fontId="3" fillId="3" borderId="15" xfId="0" applyFont="1" applyFill="1" applyBorder="1" applyAlignment="1" applyProtection="1">
      <alignment horizontal="center" vertical="center" wrapText="1"/>
      <protection hidden="1"/>
    </xf>
    <xf numFmtId="0" fontId="3" fillId="3" borderId="7" xfId="0" applyFont="1" applyFill="1" applyBorder="1" applyAlignment="1" applyProtection="1">
      <alignment horizontal="center" vertical="center" wrapText="1"/>
      <protection hidden="1"/>
    </xf>
    <xf numFmtId="0" fontId="3" fillId="3" borderId="7" xfId="0" applyNumberFormat="1" applyFont="1" applyFill="1" applyBorder="1" applyAlignment="1" applyProtection="1">
      <alignment horizontal="center" vertical="center" wrapText="1"/>
      <protection hidden="1"/>
    </xf>
    <xf numFmtId="0" fontId="0" fillId="0" borderId="26" xfId="0" applyBorder="1" applyProtection="1">
      <protection hidden="1"/>
    </xf>
    <xf numFmtId="0" fontId="0" fillId="0" borderId="26" xfId="0" applyBorder="1" applyAlignment="1" applyProtection="1">
      <alignment wrapText="1"/>
      <protection hidden="1"/>
    </xf>
    <xf numFmtId="0" fontId="0" fillId="0" borderId="0" xfId="0" applyProtection="1">
      <protection hidden="1"/>
    </xf>
    <xf numFmtId="0" fontId="0" fillId="0" borderId="27" xfId="0" applyBorder="1" applyProtection="1">
      <protection hidden="1"/>
    </xf>
    <xf numFmtId="0" fontId="0" fillId="0" borderId="27" xfId="0" applyBorder="1" applyAlignment="1" applyProtection="1">
      <alignment wrapText="1"/>
      <protection hidden="1"/>
    </xf>
    <xf numFmtId="0" fontId="0" fillId="0" borderId="0" xfId="0" applyAlignment="1" applyProtection="1">
      <alignment wrapText="1"/>
      <protection hidden="1"/>
    </xf>
    <xf numFmtId="0" fontId="0" fillId="0" borderId="0" xfId="0" applyAlignment="1" applyProtection="1">
      <alignment horizontal="right"/>
      <protection hidden="1"/>
    </xf>
    <xf numFmtId="0" fontId="0" fillId="3" borderId="7" xfId="0" applyFill="1" applyBorder="1" applyProtection="1">
      <protection hidden="1"/>
    </xf>
    <xf numFmtId="0" fontId="0" fillId="6" borderId="27" xfId="0" applyFill="1" applyBorder="1" applyProtection="1">
      <protection locked="0"/>
    </xf>
    <xf numFmtId="0" fontId="0" fillId="0" borderId="0" xfId="0" applyAlignment="1" applyProtection="1">
      <alignment horizontal="center" vertical="center"/>
      <protection hidden="1"/>
    </xf>
    <xf numFmtId="0" fontId="3" fillId="5" borderId="16" xfId="0" applyFont="1" applyFill="1" applyBorder="1" applyAlignment="1" applyProtection="1">
      <alignment horizontal="center" vertical="center" wrapText="1"/>
      <protection hidden="1"/>
    </xf>
    <xf numFmtId="0" fontId="3" fillId="3" borderId="25" xfId="0" applyFont="1" applyFill="1" applyBorder="1" applyAlignment="1" applyProtection="1">
      <alignment horizontal="left" vertical="center" wrapText="1"/>
      <protection hidden="1"/>
    </xf>
    <xf numFmtId="0" fontId="3" fillId="3" borderId="24" xfId="0" applyFont="1" applyFill="1" applyBorder="1" applyAlignment="1" applyProtection="1">
      <alignment horizontal="center" vertical="center" wrapText="1"/>
      <protection hidden="1"/>
    </xf>
    <xf numFmtId="0" fontId="3" fillId="3" borderId="25" xfId="0" applyFont="1" applyFill="1" applyBorder="1" applyAlignment="1" applyProtection="1">
      <alignment horizontal="center" vertical="center" wrapText="1"/>
      <protection hidden="1"/>
    </xf>
    <xf numFmtId="0" fontId="3" fillId="0" borderId="24" xfId="0" applyFont="1" applyFill="1" applyBorder="1" applyAlignment="1" applyProtection="1">
      <alignment horizontal="center" vertical="center" wrapText="1"/>
      <protection hidden="1"/>
    </xf>
    <xf numFmtId="0" fontId="3" fillId="3" borderId="25" xfId="0" applyNumberFormat="1" applyFont="1" applyFill="1" applyBorder="1" applyAlignment="1" applyProtection="1">
      <alignment horizontal="center" vertical="center" wrapText="1"/>
      <protection hidden="1"/>
    </xf>
    <xf numFmtId="0" fontId="3" fillId="3" borderId="24" xfId="0" applyNumberFormat="1" applyFont="1" applyFill="1" applyBorder="1" applyAlignment="1" applyProtection="1">
      <alignment horizontal="center" vertical="center" wrapText="1"/>
      <protection hidden="1"/>
    </xf>
    <xf numFmtId="0" fontId="3" fillId="5" borderId="25"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2" fontId="0" fillId="0" borderId="19" xfId="0" applyNumberFormat="1" applyBorder="1" applyProtection="1">
      <protection hidden="1"/>
    </xf>
    <xf numFmtId="2" fontId="0" fillId="0" borderId="26" xfId="0" applyNumberFormat="1" applyBorder="1" applyAlignment="1" applyProtection="1">
      <alignment horizontal="left" wrapText="1"/>
      <protection hidden="1"/>
    </xf>
    <xf numFmtId="2" fontId="0" fillId="0" borderId="0" xfId="0" applyNumberFormat="1" applyBorder="1" applyAlignment="1" applyProtection="1">
      <alignment horizontal="center" vertical="center"/>
      <protection hidden="1"/>
    </xf>
    <xf numFmtId="2" fontId="0" fillId="6" borderId="26" xfId="0" applyNumberFormat="1" applyFill="1" applyBorder="1" applyAlignment="1" applyProtection="1">
      <alignment horizontal="center" vertical="center"/>
      <protection hidden="1"/>
    </xf>
    <xf numFmtId="2" fontId="0" fillId="0" borderId="0" xfId="0" applyNumberFormat="1" applyFill="1" applyBorder="1" applyAlignment="1" applyProtection="1">
      <alignment horizontal="center" vertical="center"/>
      <protection hidden="1"/>
    </xf>
    <xf numFmtId="0" fontId="0" fillId="0" borderId="32" xfId="0" applyNumberFormat="1" applyFont="1" applyFill="1" applyBorder="1" applyAlignment="1" applyProtection="1">
      <alignment horizontal="center" vertical="center"/>
      <protection hidden="1"/>
    </xf>
    <xf numFmtId="0" fontId="0" fillId="6" borderId="26" xfId="0" applyFill="1" applyBorder="1" applyAlignment="1" applyProtection="1">
      <alignment horizontal="center" vertical="center"/>
      <protection hidden="1"/>
    </xf>
    <xf numFmtId="0" fontId="0" fillId="8" borderId="26" xfId="0" applyFill="1" applyBorder="1" applyAlignment="1" applyProtection="1">
      <alignment horizontal="center" vertical="center"/>
      <protection hidden="1"/>
    </xf>
    <xf numFmtId="2" fontId="0" fillId="0" borderId="0" xfId="0" applyNumberFormat="1" applyFill="1" applyBorder="1" applyProtection="1">
      <protection hidden="1"/>
    </xf>
    <xf numFmtId="2" fontId="0" fillId="0" borderId="26" xfId="0" applyNumberFormat="1" applyFill="1" applyBorder="1" applyProtection="1">
      <protection hidden="1"/>
    </xf>
    <xf numFmtId="2" fontId="0" fillId="0" borderId="21" xfId="0" applyNumberFormat="1" applyBorder="1" applyProtection="1">
      <protection hidden="1"/>
    </xf>
    <xf numFmtId="2" fontId="0" fillId="0" borderId="27" xfId="0" applyNumberFormat="1" applyBorder="1" applyAlignment="1" applyProtection="1">
      <alignment horizontal="left" wrapText="1"/>
      <protection hidden="1"/>
    </xf>
    <xf numFmtId="2" fontId="0" fillId="0" borderId="22" xfId="0" applyNumberFormat="1" applyBorder="1" applyAlignment="1" applyProtection="1">
      <alignment horizontal="center" vertical="center"/>
      <protection hidden="1"/>
    </xf>
    <xf numFmtId="2" fontId="0" fillId="6" borderId="27" xfId="0" applyNumberFormat="1" applyFill="1" applyBorder="1" applyAlignment="1" applyProtection="1">
      <alignment horizontal="center" vertical="center"/>
      <protection hidden="1"/>
    </xf>
    <xf numFmtId="2" fontId="0" fillId="0" borderId="22" xfId="0" applyNumberFormat="1" applyFill="1" applyBorder="1" applyProtection="1">
      <protection hidden="1"/>
    </xf>
    <xf numFmtId="2" fontId="0" fillId="0" borderId="27" xfId="0" applyNumberFormat="1" applyFill="1" applyBorder="1" applyProtection="1">
      <protection hidden="1"/>
    </xf>
    <xf numFmtId="2" fontId="0" fillId="0" borderId="27" xfId="0" applyNumberFormat="1" applyBorder="1" applyProtection="1">
      <protection hidden="1"/>
    </xf>
    <xf numFmtId="0" fontId="0" fillId="8" borderId="27" xfId="0" applyFill="1" applyBorder="1" applyAlignment="1" applyProtection="1">
      <alignment horizontal="center" vertical="center"/>
      <protection hidden="1"/>
    </xf>
    <xf numFmtId="0" fontId="0" fillId="0" borderId="0" xfId="0" applyAlignment="1" applyProtection="1">
      <alignment horizontal="left" wrapText="1"/>
      <protection hidden="1"/>
    </xf>
    <xf numFmtId="0" fontId="0" fillId="0" borderId="0" xfId="0" applyFill="1" applyProtection="1">
      <protection hidden="1"/>
    </xf>
    <xf numFmtId="0" fontId="0" fillId="3" borderId="7" xfId="0" applyFill="1" applyBorder="1" applyAlignment="1" applyProtection="1">
      <alignment horizontal="center" vertical="center"/>
      <protection hidden="1"/>
    </xf>
    <xf numFmtId="0" fontId="3" fillId="5" borderId="15" xfId="0" applyFont="1" applyFill="1" applyBorder="1" applyAlignment="1" applyProtection="1">
      <alignment horizontal="center" vertical="center" wrapText="1"/>
      <protection hidden="1"/>
    </xf>
    <xf numFmtId="0" fontId="3" fillId="0" borderId="28" xfId="0" applyFont="1" applyFill="1" applyBorder="1" applyAlignment="1" applyProtection="1">
      <alignment horizontal="center" vertical="center" wrapText="1"/>
      <protection hidden="1"/>
    </xf>
    <xf numFmtId="0" fontId="3" fillId="3" borderId="28" xfId="0" applyNumberFormat="1" applyFont="1" applyFill="1" applyBorder="1" applyAlignment="1" applyProtection="1">
      <alignment horizontal="center" vertical="center" wrapText="1"/>
      <protection hidden="1"/>
    </xf>
    <xf numFmtId="0" fontId="3" fillId="5" borderId="7" xfId="0" applyNumberFormat="1" applyFont="1" applyFill="1" applyBorder="1" applyAlignment="1" applyProtection="1">
      <alignment horizontal="center" vertical="center" wrapText="1"/>
      <protection hidden="1"/>
    </xf>
    <xf numFmtId="0" fontId="0" fillId="0" borderId="0" xfId="0" applyBorder="1" applyAlignment="1" applyProtection="1">
      <alignment wrapText="1"/>
      <protection hidden="1"/>
    </xf>
    <xf numFmtId="0" fontId="0" fillId="0" borderId="26" xfId="0"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0" fontId="0" fillId="0" borderId="0" xfId="0" applyBorder="1" applyProtection="1">
      <protection hidden="1"/>
    </xf>
    <xf numFmtId="0" fontId="0" fillId="0" borderId="26" xfId="0" applyNumberFormat="1" applyBorder="1" applyAlignment="1" applyProtection="1">
      <alignment horizontal="center"/>
      <protection hidden="1"/>
    </xf>
    <xf numFmtId="2" fontId="0" fillId="0" borderId="0" xfId="0" applyNumberFormat="1" applyBorder="1" applyAlignment="1" applyProtection="1">
      <alignment wrapText="1"/>
      <protection hidden="1"/>
    </xf>
    <xf numFmtId="2" fontId="0" fillId="0" borderId="26" xfId="0" applyNumberFormat="1" applyBorder="1" applyAlignment="1" applyProtection="1">
      <alignment horizontal="center" vertical="center"/>
      <protection hidden="1"/>
    </xf>
    <xf numFmtId="2" fontId="0" fillId="0" borderId="26" xfId="0" applyNumberFormat="1" applyBorder="1" applyAlignment="1" applyProtection="1">
      <alignment horizontal="center" vertical="center" wrapText="1"/>
      <protection hidden="1"/>
    </xf>
    <xf numFmtId="0" fontId="0" fillId="8" borderId="26" xfId="0" applyNumberFormat="1" applyFill="1" applyBorder="1" applyAlignment="1" applyProtection="1">
      <alignment horizontal="center" vertical="center"/>
      <protection hidden="1"/>
    </xf>
    <xf numFmtId="2" fontId="0" fillId="0" borderId="22" xfId="0" applyNumberFormat="1" applyBorder="1" applyAlignment="1" applyProtection="1">
      <alignment wrapText="1"/>
      <protection hidden="1"/>
    </xf>
    <xf numFmtId="2" fontId="0" fillId="0" borderId="27" xfId="0" applyNumberFormat="1" applyBorder="1" applyAlignment="1" applyProtection="1">
      <alignment horizontal="center" vertical="center"/>
      <protection hidden="1"/>
    </xf>
    <xf numFmtId="2" fontId="0" fillId="0" borderId="22" xfId="0" applyNumberFormat="1" applyFill="1" applyBorder="1" applyAlignment="1" applyProtection="1">
      <alignment horizontal="center" vertical="center"/>
      <protection hidden="1"/>
    </xf>
    <xf numFmtId="2" fontId="0" fillId="0" borderId="27" xfId="0" applyNumberFormat="1" applyBorder="1" applyAlignment="1" applyProtection="1">
      <alignment horizontal="center" vertical="center" wrapText="1"/>
      <protection hidden="1"/>
    </xf>
    <xf numFmtId="0" fontId="0" fillId="0" borderId="22" xfId="0" applyBorder="1" applyProtection="1">
      <protection hidden="1"/>
    </xf>
    <xf numFmtId="0" fontId="0" fillId="0" borderId="27" xfId="0" applyNumberFormat="1" applyBorder="1" applyAlignment="1" applyProtection="1">
      <alignment horizontal="center"/>
      <protection hidden="1"/>
    </xf>
    <xf numFmtId="0" fontId="0" fillId="0" borderId="0" xfId="0" applyFill="1" applyAlignment="1" applyProtection="1">
      <alignment horizontal="center" vertical="center"/>
      <protection hidden="1"/>
    </xf>
    <xf numFmtId="2" fontId="0" fillId="3" borderId="7" xfId="0" applyNumberFormat="1" applyFill="1" applyBorder="1" applyAlignment="1" applyProtection="1">
      <alignment horizontal="center"/>
      <protection hidden="1"/>
    </xf>
    <xf numFmtId="0" fontId="0" fillId="0" borderId="0" xfId="0" applyNumberFormat="1" applyAlignment="1" applyProtection="1">
      <alignment horizontal="center"/>
      <protection hidden="1"/>
    </xf>
    <xf numFmtId="0" fontId="0" fillId="6" borderId="25" xfId="0" applyFill="1" applyBorder="1" applyAlignment="1" applyProtection="1">
      <alignment horizontal="center" vertical="center"/>
      <protection locked="0"/>
    </xf>
    <xf numFmtId="0" fontId="3" fillId="3" borderId="28" xfId="0" applyFont="1" applyFill="1" applyBorder="1" applyAlignment="1" applyProtection="1">
      <alignment horizontal="center" vertical="center" wrapText="1"/>
      <protection hidden="1"/>
    </xf>
    <xf numFmtId="0" fontId="3" fillId="5" borderId="29" xfId="0" applyFont="1" applyFill="1" applyBorder="1" applyAlignment="1" applyProtection="1">
      <alignment horizontal="center" vertical="center" wrapText="1"/>
      <protection hidden="1"/>
    </xf>
    <xf numFmtId="2" fontId="0" fillId="0" borderId="16" xfId="0" applyNumberFormat="1" applyFont="1" applyFill="1" applyBorder="1" applyAlignment="1" applyProtection="1">
      <alignment wrapText="1"/>
      <protection hidden="1"/>
    </xf>
    <xf numFmtId="2" fontId="0" fillId="0" borderId="25" xfId="0" applyNumberFormat="1" applyFill="1" applyBorder="1" applyAlignment="1" applyProtection="1">
      <alignment horizontal="center" vertical="center"/>
      <protection hidden="1"/>
    </xf>
    <xf numFmtId="2" fontId="0" fillId="6" borderId="24" xfId="0" applyNumberFormat="1" applyFill="1" applyBorder="1" applyAlignment="1" applyProtection="1">
      <alignment horizontal="center" vertical="center"/>
      <protection hidden="1"/>
    </xf>
    <xf numFmtId="2" fontId="0" fillId="0" borderId="24" xfId="0" applyNumberFormat="1" applyFill="1" applyBorder="1" applyAlignment="1" applyProtection="1">
      <alignment horizontal="center" vertical="center"/>
      <protection hidden="1"/>
    </xf>
    <xf numFmtId="0" fontId="0" fillId="0" borderId="16" xfId="0" applyNumberFormat="1" applyFont="1" applyFill="1" applyBorder="1" applyAlignment="1" applyProtection="1">
      <alignment horizontal="center" vertical="center"/>
      <protection hidden="1"/>
    </xf>
    <xf numFmtId="2" fontId="0" fillId="0" borderId="25" xfId="0" applyNumberFormat="1" applyFill="1" applyBorder="1" applyAlignment="1" applyProtection="1">
      <alignment horizontal="center" vertical="center" wrapText="1"/>
      <protection hidden="1"/>
    </xf>
    <xf numFmtId="0" fontId="0" fillId="8" borderId="25" xfId="0" applyFill="1" applyBorder="1" applyAlignment="1" applyProtection="1">
      <alignment horizontal="center" vertical="center"/>
      <protection hidden="1"/>
    </xf>
    <xf numFmtId="2" fontId="0" fillId="0" borderId="18" xfId="0" applyNumberFormat="1" applyFont="1" applyFill="1" applyBorder="1" applyAlignment="1" applyProtection="1">
      <alignment wrapText="1"/>
      <protection hidden="1"/>
    </xf>
    <xf numFmtId="2" fontId="0" fillId="0" borderId="26" xfId="0" applyNumberFormat="1" applyFill="1" applyBorder="1" applyAlignment="1" applyProtection="1">
      <alignment horizontal="center" vertical="center"/>
      <protection hidden="1"/>
    </xf>
    <xf numFmtId="2" fontId="0" fillId="6" borderId="0" xfId="0" applyNumberFormat="1" applyFill="1" applyBorder="1" applyAlignment="1" applyProtection="1">
      <alignment horizontal="center" vertical="center"/>
      <protection hidden="1"/>
    </xf>
    <xf numFmtId="2" fontId="0" fillId="0" borderId="26" xfId="0" applyNumberFormat="1" applyFill="1" applyBorder="1" applyAlignment="1" applyProtection="1">
      <alignment horizontal="center" vertical="center" wrapText="1"/>
      <protection hidden="1"/>
    </xf>
    <xf numFmtId="0" fontId="0" fillId="0" borderId="20" xfId="0" applyBorder="1" applyAlignment="1" applyProtection="1">
      <alignment horizontal="center" vertical="center"/>
      <protection hidden="1"/>
    </xf>
    <xf numFmtId="0" fontId="0" fillId="0" borderId="18" xfId="0" applyNumberFormat="1" applyFont="1" applyFill="1" applyBorder="1" applyAlignment="1" applyProtection="1">
      <alignment horizontal="center" vertical="center"/>
      <protection hidden="1"/>
    </xf>
    <xf numFmtId="2" fontId="0" fillId="0" borderId="18" xfId="0" applyNumberFormat="1" applyFont="1" applyFill="1" applyBorder="1" applyAlignment="1" applyProtection="1">
      <alignment horizontal="left" wrapText="1"/>
      <protection hidden="1"/>
    </xf>
    <xf numFmtId="2" fontId="0" fillId="0" borderId="17" xfId="0" applyNumberFormat="1" applyFont="1" applyFill="1" applyBorder="1" applyAlignment="1" applyProtection="1">
      <alignment wrapText="1"/>
      <protection hidden="1"/>
    </xf>
    <xf numFmtId="2" fontId="0" fillId="0" borderId="27" xfId="0" applyNumberFormat="1" applyFill="1" applyBorder="1" applyAlignment="1" applyProtection="1">
      <alignment horizontal="center" vertical="center"/>
      <protection hidden="1"/>
    </xf>
    <xf numFmtId="2" fontId="0" fillId="6" borderId="22" xfId="0" applyNumberFormat="1" applyFill="1" applyBorder="1" applyAlignment="1" applyProtection="1">
      <alignment horizontal="center" vertical="center"/>
      <protection hidden="1"/>
    </xf>
    <xf numFmtId="0" fontId="0" fillId="0" borderId="17" xfId="0" applyNumberFormat="1" applyFont="1" applyFill="1" applyBorder="1" applyAlignment="1" applyProtection="1">
      <alignment horizontal="center" vertical="center"/>
      <protection hidden="1"/>
    </xf>
    <xf numFmtId="2" fontId="0" fillId="0" borderId="27" xfId="0" applyNumberFormat="1" applyFill="1" applyBorder="1" applyAlignment="1" applyProtection="1">
      <alignment horizontal="center" vertical="center" wrapText="1"/>
      <protection hidden="1"/>
    </xf>
    <xf numFmtId="2" fontId="0" fillId="0" borderId="19" xfId="0" applyNumberFormat="1" applyFont="1" applyFill="1" applyBorder="1" applyAlignment="1" applyProtection="1">
      <alignment wrapText="1"/>
      <protection hidden="1"/>
    </xf>
    <xf numFmtId="0" fontId="0" fillId="3" borderId="0" xfId="0" applyFill="1" applyAlignment="1" applyProtection="1">
      <alignment horizontal="center" vertical="center"/>
      <protection hidden="1"/>
    </xf>
    <xf numFmtId="0" fontId="0" fillId="0" borderId="0" xfId="0" applyFill="1" applyAlignment="1" applyProtection="1">
      <alignment wrapText="1"/>
      <protection hidden="1"/>
    </xf>
    <xf numFmtId="0" fontId="3" fillId="3" borderId="16" xfId="0" applyFont="1" applyFill="1" applyBorder="1" applyAlignment="1" applyProtection="1">
      <alignment horizontal="center" vertical="center" wrapText="1"/>
      <protection hidden="1"/>
    </xf>
    <xf numFmtId="0" fontId="3" fillId="3" borderId="15" xfId="0" applyNumberFormat="1" applyFont="1" applyFill="1" applyBorder="1" applyAlignment="1" applyProtection="1">
      <alignment horizontal="center" vertical="center" wrapText="1"/>
      <protection hidden="1"/>
    </xf>
    <xf numFmtId="2" fontId="0" fillId="0" borderId="25" xfId="0" applyNumberFormat="1" applyFont="1" applyFill="1" applyBorder="1" applyAlignment="1" applyProtection="1">
      <alignment wrapText="1"/>
      <protection hidden="1"/>
    </xf>
    <xf numFmtId="2" fontId="0" fillId="0" borderId="20" xfId="0" applyNumberFormat="1" applyBorder="1" applyAlignment="1" applyProtection="1">
      <alignment horizontal="center" vertical="center" wrapText="1"/>
      <protection hidden="1"/>
    </xf>
    <xf numFmtId="0" fontId="0" fillId="0" borderId="19" xfId="0" applyBorder="1" applyProtection="1">
      <protection hidden="1"/>
    </xf>
    <xf numFmtId="0" fontId="0" fillId="0" borderId="26" xfId="0" applyNumberFormat="1" applyBorder="1" applyAlignment="1" applyProtection="1">
      <alignment horizontal="center" vertical="center"/>
      <protection hidden="1"/>
    </xf>
    <xf numFmtId="2" fontId="0" fillId="0" borderId="26" xfId="0" applyNumberFormat="1" applyFont="1" applyFill="1" applyBorder="1" applyAlignment="1" applyProtection="1">
      <alignment wrapText="1"/>
      <protection hidden="1"/>
    </xf>
    <xf numFmtId="2" fontId="0" fillId="0" borderId="26" xfId="0" applyNumberFormat="1" applyFont="1" applyFill="1" applyBorder="1" applyAlignment="1" applyProtection="1">
      <alignment horizontal="left" wrapText="1"/>
      <protection hidden="1"/>
    </xf>
    <xf numFmtId="0" fontId="0" fillId="0" borderId="26" xfId="0" applyNumberFormat="1" applyFill="1" applyBorder="1" applyAlignment="1" applyProtection="1">
      <alignment horizontal="center" vertical="center"/>
      <protection hidden="1"/>
    </xf>
    <xf numFmtId="2" fontId="0" fillId="0" borderId="0" xfId="0" applyNumberFormat="1" applyBorder="1" applyAlignment="1" applyProtection="1">
      <alignment horizontal="center" vertical="center" wrapText="1"/>
      <protection hidden="1"/>
    </xf>
    <xf numFmtId="2" fontId="0" fillId="6" borderId="19" xfId="0" applyNumberFormat="1" applyFill="1" applyBorder="1" applyAlignment="1" applyProtection="1">
      <alignment horizontal="center" vertical="center"/>
      <protection hidden="1"/>
    </xf>
    <xf numFmtId="0" fontId="0" fillId="0" borderId="26" xfId="0" applyBorder="1" applyAlignment="1" applyProtection="1">
      <alignment horizontal="center" vertical="center" wrapText="1"/>
      <protection hidden="1"/>
    </xf>
    <xf numFmtId="2" fontId="0" fillId="0" borderId="23" xfId="0" applyNumberFormat="1" applyBorder="1" applyAlignment="1" applyProtection="1">
      <alignment horizontal="center" vertical="center" wrapText="1"/>
      <protection hidden="1"/>
    </xf>
    <xf numFmtId="0" fontId="0" fillId="0" borderId="21" xfId="0" applyBorder="1" applyProtection="1">
      <protection hidden="1"/>
    </xf>
    <xf numFmtId="0" fontId="0" fillId="0" borderId="27" xfId="0" applyNumberFormat="1" applyBorder="1" applyAlignment="1" applyProtection="1">
      <alignment horizontal="center" vertical="center"/>
      <protection hidden="1"/>
    </xf>
    <xf numFmtId="2" fontId="0" fillId="3" borderId="7" xfId="0" applyNumberFormat="1" applyFill="1" applyBorder="1" applyAlignment="1" applyProtection="1">
      <alignment horizontal="center" vertical="center"/>
      <protection hidden="1"/>
    </xf>
    <xf numFmtId="0" fontId="0" fillId="0" borderId="0" xfId="0" applyNumberFormat="1" applyAlignment="1" applyProtection="1">
      <alignment horizontal="center" vertical="center"/>
      <protection hidden="1"/>
    </xf>
    <xf numFmtId="0" fontId="0" fillId="0" borderId="26" xfId="0" applyFill="1" applyBorder="1" applyAlignment="1" applyProtection="1">
      <alignment horizontal="center" vertical="center"/>
      <protection hidden="1"/>
    </xf>
    <xf numFmtId="0" fontId="0" fillId="0" borderId="27" xfId="0" applyBorder="1" applyAlignment="1" applyProtection="1">
      <alignment horizontal="center" vertical="center"/>
      <protection hidden="1"/>
    </xf>
    <xf numFmtId="0" fontId="3" fillId="3" borderId="16" xfId="0" applyNumberFormat="1" applyFont="1" applyFill="1" applyBorder="1" applyAlignment="1" applyProtection="1">
      <alignment horizontal="center" vertical="center"/>
      <protection hidden="1"/>
    </xf>
    <xf numFmtId="0" fontId="3" fillId="3" borderId="16" xfId="0" applyNumberFormat="1" applyFont="1" applyFill="1" applyBorder="1" applyAlignment="1" applyProtection="1">
      <alignment horizontal="center" vertical="center" wrapText="1"/>
      <protection hidden="1"/>
    </xf>
    <xf numFmtId="0" fontId="3" fillId="9" borderId="7" xfId="0" applyNumberFormat="1" applyFont="1" applyFill="1" applyBorder="1" applyAlignment="1" applyProtection="1">
      <alignment horizontal="center" vertical="center" wrapText="1"/>
      <protection hidden="1"/>
    </xf>
    <xf numFmtId="2" fontId="0" fillId="0" borderId="16" xfId="0" applyNumberFormat="1" applyFont="1" applyFill="1" applyBorder="1" applyAlignment="1" applyProtection="1">
      <alignment horizontal="center" wrapText="1"/>
      <protection hidden="1"/>
    </xf>
    <xf numFmtId="2" fontId="0" fillId="0" borderId="16" xfId="0" applyNumberFormat="1" applyFont="1" applyFill="1" applyBorder="1" applyAlignment="1" applyProtection="1">
      <alignment horizontal="center" vertical="center"/>
      <protection hidden="1"/>
    </xf>
    <xf numFmtId="2" fontId="2" fillId="7" borderId="16" xfId="0" applyNumberFormat="1" applyFont="1" applyFill="1" applyBorder="1" applyAlignment="1" applyProtection="1">
      <alignment horizontal="center" vertical="center"/>
      <protection hidden="1"/>
    </xf>
    <xf numFmtId="2" fontId="0" fillId="0" borderId="16" xfId="0" applyNumberFormat="1" applyFont="1" applyFill="1" applyBorder="1" applyAlignment="1" applyProtection="1">
      <alignment horizontal="center" vertical="center" wrapText="1"/>
      <protection hidden="1"/>
    </xf>
    <xf numFmtId="2" fontId="0" fillId="0" borderId="0" xfId="0" applyNumberFormat="1" applyFill="1" applyProtection="1">
      <protection hidden="1"/>
    </xf>
    <xf numFmtId="2" fontId="0" fillId="0" borderId="18" xfId="0" applyNumberFormat="1" applyFont="1" applyFill="1" applyBorder="1" applyAlignment="1" applyProtection="1">
      <alignment horizontal="center" wrapText="1"/>
      <protection hidden="1"/>
    </xf>
    <xf numFmtId="2" fontId="0" fillId="0" borderId="18" xfId="0" applyNumberFormat="1" applyFont="1" applyFill="1" applyBorder="1" applyAlignment="1" applyProtection="1">
      <alignment horizontal="center" vertical="center"/>
      <protection hidden="1"/>
    </xf>
    <xf numFmtId="2" fontId="0" fillId="7" borderId="18" xfId="0" applyNumberFormat="1" applyFont="1" applyFill="1" applyBorder="1" applyAlignment="1" applyProtection="1">
      <alignment horizontal="center" vertical="center"/>
      <protection hidden="1"/>
    </xf>
    <xf numFmtId="2" fontId="0" fillId="0" borderId="18" xfId="0" applyNumberFormat="1" applyFont="1" applyFill="1" applyBorder="1" applyAlignment="1" applyProtection="1">
      <alignment horizontal="center" vertical="center" wrapText="1"/>
      <protection hidden="1"/>
    </xf>
    <xf numFmtId="2" fontId="2" fillId="7" borderId="18" xfId="0" applyNumberFormat="1" applyFont="1" applyFill="1" applyBorder="1" applyAlignment="1" applyProtection="1">
      <alignment horizontal="center" vertical="center"/>
      <protection hidden="1"/>
    </xf>
    <xf numFmtId="2" fontId="0" fillId="2" borderId="18" xfId="0" applyNumberFormat="1" applyFont="1" applyFill="1" applyBorder="1" applyAlignment="1" applyProtection="1">
      <alignment horizontal="center" wrapText="1"/>
      <protection hidden="1"/>
    </xf>
    <xf numFmtId="2" fontId="0" fillId="0" borderId="17" xfId="0" applyNumberFormat="1" applyFont="1" applyFill="1" applyBorder="1" applyAlignment="1" applyProtection="1">
      <alignment horizontal="center" wrapText="1"/>
      <protection hidden="1"/>
    </xf>
    <xf numFmtId="2" fontId="0" fillId="0" borderId="17" xfId="0" applyNumberFormat="1" applyFont="1" applyFill="1" applyBorder="1" applyAlignment="1" applyProtection="1">
      <alignment horizontal="center" vertical="center"/>
      <protection hidden="1"/>
    </xf>
    <xf numFmtId="2" fontId="0" fillId="7" borderId="17" xfId="0" applyNumberFormat="1" applyFont="1" applyFill="1" applyBorder="1" applyAlignment="1" applyProtection="1">
      <alignment horizontal="center" vertical="center"/>
      <protection hidden="1"/>
    </xf>
    <xf numFmtId="2" fontId="0" fillId="7" borderId="31" xfId="0" applyNumberFormat="1" applyFont="1" applyFill="1" applyBorder="1" applyAlignment="1" applyProtection="1">
      <alignment horizontal="center" vertical="center"/>
      <protection hidden="1"/>
    </xf>
    <xf numFmtId="0" fontId="0" fillId="0" borderId="31" xfId="0" applyNumberFormat="1" applyFont="1" applyFill="1" applyBorder="1" applyAlignment="1" applyProtection="1">
      <alignment horizontal="center" vertical="center"/>
      <protection hidden="1"/>
    </xf>
    <xf numFmtId="2" fontId="0" fillId="0" borderId="31" xfId="0" applyNumberFormat="1" applyFont="1" applyFill="1" applyBorder="1" applyAlignment="1" applyProtection="1">
      <alignment horizontal="center" vertical="center" wrapText="1"/>
      <protection hidden="1"/>
    </xf>
    <xf numFmtId="0" fontId="0" fillId="0" borderId="0" xfId="0" applyAlignment="1" applyProtection="1">
      <alignment horizontal="center" wrapText="1"/>
      <protection hidden="1"/>
    </xf>
    <xf numFmtId="0" fontId="0" fillId="0" borderId="0" xfId="0" applyAlignment="1" applyProtection="1">
      <alignment horizontal="right" vertical="center"/>
      <protection hidden="1"/>
    </xf>
    <xf numFmtId="164" fontId="0" fillId="3" borderId="7" xfId="1" applyFont="1" applyFill="1" applyBorder="1" applyProtection="1">
      <protection hidden="1"/>
    </xf>
    <xf numFmtId="0" fontId="0" fillId="6" borderId="16" xfId="0" applyNumberFormat="1" applyFont="1" applyFill="1" applyBorder="1" applyAlignment="1" applyProtection="1">
      <alignment horizontal="center" vertical="center"/>
      <protection locked="0"/>
    </xf>
    <xf numFmtId="0" fontId="0" fillId="7" borderId="18" xfId="0" applyNumberFormat="1" applyFont="1" applyFill="1" applyBorder="1" applyAlignment="1" applyProtection="1">
      <alignment horizontal="center" vertical="center"/>
      <protection locked="0"/>
    </xf>
    <xf numFmtId="164" fontId="3" fillId="3" borderId="25" xfId="1" applyFont="1" applyFill="1" applyBorder="1" applyAlignment="1" applyProtection="1">
      <alignment horizontal="center" vertical="center" wrapText="1"/>
      <protection hidden="1"/>
    </xf>
    <xf numFmtId="2" fontId="0" fillId="0" borderId="26" xfId="1" applyNumberFormat="1" applyFont="1" applyBorder="1" applyAlignment="1" applyProtection="1">
      <alignment horizontal="center" vertical="center"/>
      <protection hidden="1"/>
    </xf>
    <xf numFmtId="0" fontId="0" fillId="0" borderId="30" xfId="0" applyFill="1" applyBorder="1" applyAlignment="1" applyProtection="1">
      <alignment horizontal="right"/>
      <protection hidden="1"/>
    </xf>
    <xf numFmtId="2" fontId="1" fillId="10" borderId="37" xfId="1" applyNumberFormat="1" applyFont="1" applyFill="1" applyBorder="1" applyAlignment="1" applyProtection="1">
      <alignment horizontal="center" vertical="center"/>
      <protection hidden="1"/>
    </xf>
    <xf numFmtId="164" fontId="0" fillId="0" borderId="0" xfId="1" applyFont="1" applyAlignment="1" applyProtection="1">
      <alignment horizontal="center" vertical="center"/>
      <protection hidden="1"/>
    </xf>
    <xf numFmtId="0" fontId="0" fillId="0" borderId="39" xfId="0" applyBorder="1"/>
    <xf numFmtId="0" fontId="0" fillId="0" borderId="2" xfId="0" applyBorder="1"/>
    <xf numFmtId="0" fontId="0" fillId="4" borderId="39" xfId="0" applyFill="1" applyBorder="1"/>
    <xf numFmtId="0" fontId="0" fillId="4" borderId="2" xfId="0" applyFill="1" applyBorder="1"/>
    <xf numFmtId="0" fontId="0" fillId="4" borderId="39" xfId="0" applyFill="1" applyBorder="1" applyAlignment="1">
      <alignment horizontal="left" vertical="top"/>
    </xf>
    <xf numFmtId="0" fontId="0" fillId="4" borderId="2" xfId="0" applyFill="1" applyBorder="1" applyAlignment="1">
      <alignment horizontal="left" vertical="top"/>
    </xf>
    <xf numFmtId="0" fontId="0" fillId="4" borderId="39" xfId="0" applyFill="1" applyBorder="1" applyAlignment="1">
      <alignment horizontal="left" vertical="top" wrapText="1"/>
    </xf>
    <xf numFmtId="0" fontId="0" fillId="4" borderId="0" xfId="0" applyFill="1" applyBorder="1"/>
    <xf numFmtId="0" fontId="0" fillId="4" borderId="6" xfId="0" applyFill="1" applyBorder="1"/>
    <xf numFmtId="0" fontId="0" fillId="4" borderId="12" xfId="0" applyFill="1" applyBorder="1"/>
    <xf numFmtId="0" fontId="0" fillId="4" borderId="13" xfId="0" applyFill="1" applyBorder="1"/>
    <xf numFmtId="0" fontId="0" fillId="4" borderId="5" xfId="0" applyFill="1" applyBorder="1"/>
    <xf numFmtId="0" fontId="1" fillId="0" borderId="38" xfId="0" applyFont="1" applyBorder="1" applyAlignment="1">
      <alignment vertical="top"/>
    </xf>
    <xf numFmtId="0" fontId="1" fillId="4" borderId="38" xfId="0" applyFont="1" applyFill="1" applyBorder="1"/>
    <xf numFmtId="0" fontId="1" fillId="0" borderId="38" xfId="0" applyFont="1" applyBorder="1"/>
    <xf numFmtId="0" fontId="1" fillId="0" borderId="8" xfId="0" applyFont="1" applyBorder="1"/>
    <xf numFmtId="0" fontId="8" fillId="0" borderId="0" xfId="0" applyFont="1" applyAlignment="1" applyProtection="1">
      <alignment horizontal="right"/>
      <protection hidden="1"/>
    </xf>
    <xf numFmtId="0" fontId="8" fillId="0" borderId="0" xfId="0" applyFont="1"/>
    <xf numFmtId="0" fontId="8" fillId="0" borderId="7" xfId="0" applyFont="1" applyFill="1" applyBorder="1"/>
    <xf numFmtId="0" fontId="8" fillId="0" borderId="0" xfId="0" applyFont="1" applyFill="1"/>
    <xf numFmtId="0" fontId="14" fillId="0" borderId="7" xfId="0" applyFont="1" applyFill="1" applyBorder="1"/>
    <xf numFmtId="0" fontId="0" fillId="4" borderId="39" xfId="0" applyFill="1" applyBorder="1" applyAlignment="1">
      <alignment horizontal="left" vertical="top" wrapText="1"/>
    </xf>
    <xf numFmtId="0" fontId="9" fillId="0" borderId="38" xfId="0" applyFont="1" applyBorder="1" applyAlignment="1">
      <alignment horizontal="center" vertical="center"/>
    </xf>
    <xf numFmtId="0" fontId="1" fillId="0" borderId="39" xfId="0" applyFont="1" applyBorder="1" applyAlignment="1">
      <alignment horizontal="center" vertical="center"/>
    </xf>
    <xf numFmtId="0" fontId="1" fillId="0" borderId="2" xfId="0" applyFon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6" fillId="4" borderId="38" xfId="0" applyFont="1" applyFill="1" applyBorder="1" applyAlignment="1">
      <alignment horizontal="left" vertical="top"/>
    </xf>
    <xf numFmtId="0" fontId="6" fillId="4" borderId="39" xfId="0" applyFont="1" applyFill="1" applyBorder="1" applyAlignment="1">
      <alignment horizontal="left" vertical="top"/>
    </xf>
    <xf numFmtId="0" fontId="6" fillId="4" borderId="2" xfId="0" applyFont="1" applyFill="1" applyBorder="1" applyAlignment="1">
      <alignment horizontal="left" vertical="top"/>
    </xf>
    <xf numFmtId="0" fontId="6" fillId="4" borderId="38" xfId="0" applyFont="1" applyFill="1" applyBorder="1" applyAlignment="1">
      <alignment horizontal="left" vertical="top" wrapText="1"/>
    </xf>
    <xf numFmtId="0" fontId="6" fillId="4" borderId="39" xfId="0" applyFont="1" applyFill="1" applyBorder="1" applyAlignment="1">
      <alignment horizontal="left" vertical="top" wrapText="1"/>
    </xf>
    <xf numFmtId="0" fontId="6" fillId="4" borderId="2" xfId="0" applyFont="1" applyFill="1" applyBorder="1" applyAlignment="1">
      <alignment horizontal="left" vertical="top" wrapText="1"/>
    </xf>
    <xf numFmtId="0" fontId="0" fillId="4" borderId="39" xfId="0" applyFill="1" applyBorder="1" applyAlignment="1">
      <alignment horizontal="left" vertical="center"/>
    </xf>
    <xf numFmtId="0" fontId="0" fillId="4" borderId="2" xfId="0" applyFill="1" applyBorder="1" applyAlignment="1">
      <alignment horizontal="left" vertical="center"/>
    </xf>
    <xf numFmtId="0" fontId="5" fillId="4" borderId="39" xfId="0" applyFont="1" applyFill="1" applyBorder="1" applyAlignment="1">
      <alignment horizontal="left" vertical="center"/>
    </xf>
    <xf numFmtId="0" fontId="5" fillId="4" borderId="2" xfId="0" applyFont="1" applyFill="1" applyBorder="1" applyAlignment="1">
      <alignment horizontal="left" vertical="center"/>
    </xf>
    <xf numFmtId="8" fontId="5" fillId="4" borderId="39" xfId="0" applyNumberFormat="1" applyFont="1" applyFill="1" applyBorder="1" applyAlignment="1">
      <alignment horizontal="left" vertical="center"/>
    </xf>
    <xf numFmtId="0" fontId="10" fillId="4" borderId="38" xfId="0" applyFont="1" applyFill="1" applyBorder="1" applyAlignment="1">
      <alignment horizontal="left" vertical="top" wrapText="1"/>
    </xf>
    <xf numFmtId="0" fontId="0" fillId="4" borderId="39" xfId="0" applyFill="1" applyBorder="1" applyAlignment="1">
      <alignment horizontal="left" vertical="top" wrapText="1"/>
    </xf>
    <xf numFmtId="0" fontId="0" fillId="4" borderId="2" xfId="0" applyFill="1" applyBorder="1" applyAlignment="1">
      <alignment horizontal="left" vertical="top" wrapText="1"/>
    </xf>
    <xf numFmtId="0" fontId="17" fillId="4" borderId="0" xfId="0" applyFont="1" applyFill="1" applyProtection="1">
      <protection hidden="1"/>
    </xf>
    <xf numFmtId="0" fontId="18" fillId="4" borderId="0" xfId="0" applyFont="1" applyFill="1" applyProtection="1">
      <protection hidden="1"/>
    </xf>
    <xf numFmtId="0" fontId="19" fillId="4" borderId="0" xfId="0" applyFont="1" applyFill="1" applyProtection="1">
      <protection hidden="1"/>
    </xf>
    <xf numFmtId="0" fontId="19" fillId="4" borderId="0" xfId="0" quotePrefix="1" applyFont="1" applyFill="1" applyProtection="1">
      <protection hidden="1"/>
    </xf>
    <xf numFmtId="0" fontId="19" fillId="4" borderId="7" xfId="0" applyFont="1" applyFill="1" applyBorder="1" applyProtection="1">
      <protection hidden="1"/>
    </xf>
    <xf numFmtId="0" fontId="19" fillId="4" borderId="0" xfId="0" applyFont="1" applyFill="1" applyBorder="1" applyProtection="1">
      <protection hidden="1"/>
    </xf>
    <xf numFmtId="0" fontId="19" fillId="4" borderId="0" xfId="0" applyFont="1" applyFill="1" applyAlignment="1" applyProtection="1">
      <alignment wrapText="1"/>
      <protection hidden="1"/>
    </xf>
    <xf numFmtId="49" fontId="19" fillId="4" borderId="0" xfId="0" applyNumberFormat="1" applyFont="1" applyFill="1" applyProtection="1">
      <protection hidden="1"/>
    </xf>
    <xf numFmtId="0" fontId="20" fillId="4" borderId="0" xfId="0" applyFont="1" applyFill="1" applyAlignment="1" applyProtection="1">
      <alignment horizontal="center"/>
      <protection hidden="1"/>
    </xf>
    <xf numFmtId="2" fontId="19" fillId="0" borderId="0" xfId="0" applyNumberFormat="1" applyFont="1" applyProtection="1">
      <protection hidden="1"/>
    </xf>
    <xf numFmtId="0" fontId="19" fillId="0" borderId="0" xfId="0" applyFont="1" applyAlignment="1" applyProtection="1">
      <alignment wrapText="1"/>
      <protection hidden="1"/>
    </xf>
    <xf numFmtId="0" fontId="19" fillId="0" borderId="0" xfId="0" applyFont="1" applyProtection="1">
      <protection hidden="1"/>
    </xf>
    <xf numFmtId="0" fontId="20" fillId="0" borderId="0" xfId="0" applyFont="1" applyAlignment="1" applyProtection="1">
      <alignment vertical="center"/>
      <protection hidden="1"/>
    </xf>
    <xf numFmtId="0" fontId="20" fillId="3" borderId="0" xfId="0" applyFont="1" applyFill="1" applyAlignment="1" applyProtection="1">
      <alignment vertical="center" wrapText="1"/>
      <protection locked="0"/>
    </xf>
    <xf numFmtId="0" fontId="19" fillId="0" borderId="0" xfId="0" applyFont="1" applyAlignment="1" applyProtection="1">
      <alignment horizontal="center" vertical="center"/>
      <protection hidden="1"/>
    </xf>
    <xf numFmtId="0" fontId="19" fillId="0" borderId="0" xfId="0" applyFont="1" applyAlignment="1" applyProtection="1">
      <alignment horizontal="center" vertical="center" wrapText="1"/>
      <protection hidden="1"/>
    </xf>
    <xf numFmtId="0" fontId="20" fillId="0" borderId="0" xfId="0" applyFont="1" applyAlignment="1" applyProtection="1">
      <alignment vertical="center" wrapText="1"/>
      <protection hidden="1"/>
    </xf>
    <xf numFmtId="0" fontId="19" fillId="0" borderId="0" xfId="0" applyFont="1" applyAlignment="1" applyProtection="1">
      <alignment horizontal="justify" vertical="center" wrapText="1"/>
      <protection hidden="1"/>
    </xf>
    <xf numFmtId="0" fontId="19" fillId="3" borderId="7" xfId="0" applyFont="1" applyFill="1" applyBorder="1" applyAlignment="1" applyProtection="1">
      <alignment horizontal="center" vertical="center"/>
      <protection locked="0"/>
    </xf>
    <xf numFmtId="0" fontId="19" fillId="0" borderId="0" xfId="0" applyFont="1" applyAlignment="1" applyProtection="1">
      <alignment vertical="center" wrapText="1"/>
      <protection hidden="1"/>
    </xf>
    <xf numFmtId="0" fontId="19" fillId="0" borderId="0" xfId="0" applyFont="1" applyAlignment="1" applyProtection="1">
      <alignment horizontal="left" vertical="center" wrapText="1"/>
      <protection hidden="1"/>
    </xf>
    <xf numFmtId="165" fontId="19" fillId="0" borderId="0" xfId="0" applyNumberFormat="1" applyFont="1" applyAlignment="1" applyProtection="1">
      <alignment horizontal="center" vertical="center"/>
      <protection hidden="1"/>
    </xf>
    <xf numFmtId="0" fontId="20" fillId="0" borderId="1" xfId="0" applyFont="1" applyBorder="1" applyAlignment="1" applyProtection="1">
      <alignment vertical="center" wrapText="1"/>
      <protection hidden="1"/>
    </xf>
    <xf numFmtId="0" fontId="21" fillId="0" borderId="2" xfId="0" applyFont="1" applyBorder="1" applyAlignment="1" applyProtection="1">
      <alignment horizontal="center" vertical="center" wrapText="1"/>
      <protection hidden="1"/>
    </xf>
    <xf numFmtId="0" fontId="19" fillId="3" borderId="4" xfId="0" applyFont="1" applyFill="1" applyBorder="1" applyAlignment="1" applyProtection="1">
      <alignment horizontal="left" vertical="center" wrapText="1"/>
      <protection locked="0"/>
    </xf>
    <xf numFmtId="165" fontId="19" fillId="3" borderId="6" xfId="0" applyNumberFormat="1" applyFont="1" applyFill="1" applyBorder="1" applyAlignment="1" applyProtection="1">
      <alignment horizontal="center" vertical="center" wrapText="1"/>
      <protection locked="0"/>
    </xf>
    <xf numFmtId="0" fontId="19" fillId="3" borderId="6" xfId="0" applyFont="1" applyFill="1" applyBorder="1" applyAlignment="1" applyProtection="1">
      <alignment horizontal="center" vertical="center" wrapText="1"/>
      <protection locked="0"/>
    </xf>
    <xf numFmtId="0" fontId="19" fillId="3" borderId="3" xfId="0" applyFont="1" applyFill="1" applyBorder="1" applyAlignment="1" applyProtection="1">
      <alignment horizontal="left" vertical="center" wrapText="1"/>
      <protection locked="0"/>
    </xf>
    <xf numFmtId="165" fontId="19" fillId="3" borderId="5" xfId="0" applyNumberFormat="1" applyFont="1" applyFill="1" applyBorder="1" applyAlignment="1" applyProtection="1">
      <alignment horizontal="center" vertical="center" wrapText="1"/>
      <protection locked="0"/>
    </xf>
    <xf numFmtId="0" fontId="20" fillId="0" borderId="3" xfId="0" applyFont="1" applyBorder="1" applyAlignment="1" applyProtection="1">
      <alignment vertical="center" wrapText="1"/>
      <protection hidden="1"/>
    </xf>
    <xf numFmtId="165" fontId="19" fillId="0" borderId="5" xfId="0" applyNumberFormat="1" applyFont="1" applyBorder="1" applyAlignment="1" applyProtection="1">
      <alignment horizontal="center" vertical="center" wrapText="1"/>
      <protection hidden="1"/>
    </xf>
    <xf numFmtId="0" fontId="17" fillId="0" borderId="8" xfId="0" applyFont="1" applyBorder="1" applyAlignment="1" applyProtection="1">
      <alignment vertical="center" wrapText="1"/>
      <protection hidden="1"/>
    </xf>
    <xf numFmtId="0" fontId="19" fillId="0" borderId="9" xfId="0" applyFont="1" applyBorder="1" applyAlignment="1" applyProtection="1">
      <alignment horizontal="center" vertical="center"/>
      <protection hidden="1"/>
    </xf>
    <xf numFmtId="0" fontId="19" fillId="0" borderId="9" xfId="0" applyFont="1" applyBorder="1" applyAlignment="1" applyProtection="1">
      <alignment horizontal="center" vertical="center" wrapText="1"/>
      <protection hidden="1"/>
    </xf>
    <xf numFmtId="0" fontId="19" fillId="0" borderId="10" xfId="0" applyFont="1" applyBorder="1" applyAlignment="1" applyProtection="1">
      <alignment wrapText="1"/>
      <protection hidden="1"/>
    </xf>
    <xf numFmtId="0" fontId="20" fillId="0" borderId="11" xfId="0" applyFont="1" applyBorder="1" applyAlignment="1" applyProtection="1">
      <alignment vertical="center" wrapText="1"/>
      <protection hidden="1"/>
    </xf>
    <xf numFmtId="0" fontId="19" fillId="0" borderId="0" xfId="0" applyFont="1" applyBorder="1" applyAlignment="1" applyProtection="1">
      <alignment horizontal="center" vertical="center"/>
      <protection hidden="1"/>
    </xf>
    <xf numFmtId="0" fontId="19" fillId="0" borderId="0" xfId="0" applyFont="1" applyBorder="1" applyAlignment="1" applyProtection="1">
      <alignment horizontal="center" vertical="center" wrapText="1"/>
      <protection hidden="1"/>
    </xf>
    <xf numFmtId="0" fontId="19" fillId="0" borderId="6" xfId="0" applyFont="1" applyBorder="1" applyAlignment="1" applyProtection="1">
      <alignment wrapText="1"/>
      <protection hidden="1"/>
    </xf>
    <xf numFmtId="0" fontId="19" fillId="3" borderId="11" xfId="0" applyFont="1" applyFill="1" applyBorder="1" applyAlignment="1" applyProtection="1">
      <alignment vertical="center" wrapText="1"/>
      <protection locked="0"/>
    </xf>
    <xf numFmtId="0" fontId="19" fillId="0" borderId="11" xfId="0" applyFont="1" applyBorder="1" applyAlignment="1" applyProtection="1">
      <alignment vertical="center" wrapText="1"/>
      <protection hidden="1"/>
    </xf>
    <xf numFmtId="0" fontId="19" fillId="3" borderId="6" xfId="0" applyFont="1" applyFill="1" applyBorder="1" applyAlignment="1" applyProtection="1">
      <alignment wrapText="1"/>
      <protection locked="0"/>
    </xf>
    <xf numFmtId="0" fontId="19" fillId="0" borderId="11" xfId="0" applyFont="1" applyBorder="1" applyAlignment="1" applyProtection="1">
      <alignment horizontal="left" vertical="center" wrapText="1"/>
      <protection hidden="1"/>
    </xf>
    <xf numFmtId="0" fontId="19" fillId="0" borderId="11" xfId="0" applyFont="1" applyFill="1" applyBorder="1" applyAlignment="1" applyProtection="1">
      <alignment vertical="center" wrapText="1"/>
      <protection hidden="1"/>
    </xf>
    <xf numFmtId="0" fontId="19" fillId="0" borderId="12" xfId="0" applyFont="1" applyBorder="1" applyAlignment="1" applyProtection="1">
      <alignment vertical="center" wrapText="1"/>
      <protection hidden="1"/>
    </xf>
    <xf numFmtId="0" fontId="19" fillId="0" borderId="13" xfId="0" applyFont="1" applyBorder="1" applyAlignment="1" applyProtection="1">
      <alignment horizontal="center" vertical="center"/>
      <protection hidden="1"/>
    </xf>
    <xf numFmtId="0" fontId="19" fillId="0" borderId="13" xfId="0" applyFont="1" applyBorder="1" applyAlignment="1" applyProtection="1">
      <alignment horizontal="center" vertical="center" wrapText="1"/>
      <protection hidden="1"/>
    </xf>
    <xf numFmtId="0" fontId="19" fillId="0" borderId="5" xfId="0" applyFont="1" applyBorder="1" applyAlignment="1" applyProtection="1">
      <alignment wrapText="1"/>
      <protection hidden="1"/>
    </xf>
    <xf numFmtId="0" fontId="19" fillId="0" borderId="6" xfId="0" applyFont="1" applyBorder="1" applyAlignment="1" applyProtection="1">
      <alignment vertical="center" wrapText="1"/>
      <protection hidden="1"/>
    </xf>
    <xf numFmtId="0" fontId="22" fillId="0" borderId="11" xfId="0" applyFont="1" applyBorder="1" applyAlignment="1" applyProtection="1">
      <alignment horizontal="left" vertical="center" wrapText="1"/>
      <protection hidden="1"/>
    </xf>
    <xf numFmtId="0" fontId="19" fillId="0" borderId="0" xfId="0" applyFont="1" applyAlignment="1" applyProtection="1">
      <alignment horizontal="left" vertical="center" indent="2"/>
      <protection hidden="1"/>
    </xf>
    <xf numFmtId="0" fontId="19" fillId="0" borderId="11" xfId="0" applyFont="1" applyBorder="1" applyProtection="1">
      <protection hidden="1"/>
    </xf>
    <xf numFmtId="0" fontId="22" fillId="0" borderId="0" xfId="0" applyFont="1" applyBorder="1" applyAlignment="1" applyProtection="1">
      <alignment horizontal="center" vertical="center" wrapText="1"/>
      <protection hidden="1"/>
    </xf>
    <xf numFmtId="0" fontId="19" fillId="3" borderId="11" xfId="0" applyFont="1" applyFill="1" applyBorder="1" applyAlignment="1" applyProtection="1">
      <alignment vertical="center"/>
      <protection locked="0"/>
    </xf>
    <xf numFmtId="0" fontId="19" fillId="0" borderId="0" xfId="0" applyFont="1" applyAlignment="1" applyProtection="1">
      <alignment horizontal="left" vertical="center" indent="4"/>
      <protection hidden="1"/>
    </xf>
    <xf numFmtId="0" fontId="17" fillId="0" borderId="8" xfId="0" applyFont="1" applyBorder="1" applyAlignment="1" applyProtection="1">
      <alignment horizontal="left" vertical="center" wrapText="1"/>
      <protection hidden="1"/>
    </xf>
    <xf numFmtId="0" fontId="19" fillId="0" borderId="0" xfId="0" applyFont="1" applyAlignment="1" applyProtection="1">
      <alignment vertical="center"/>
      <protection hidden="1"/>
    </xf>
    <xf numFmtId="0" fontId="19" fillId="0" borderId="0" xfId="0" applyFont="1" applyAlignment="1" applyProtection="1">
      <alignment horizontal="left" vertical="center" indent="3"/>
      <protection hidden="1"/>
    </xf>
    <xf numFmtId="0" fontId="23" fillId="0" borderId="0" xfId="0" applyFont="1" applyFill="1" applyBorder="1" applyAlignment="1" applyProtection="1">
      <alignment horizontal="center" vertical="center" wrapText="1"/>
      <protection hidden="1"/>
    </xf>
    <xf numFmtId="0" fontId="19" fillId="0" borderId="11" xfId="0" applyFont="1" applyBorder="1" applyAlignment="1" applyProtection="1">
      <alignment wrapText="1"/>
      <protection hidden="1"/>
    </xf>
    <xf numFmtId="0" fontId="19" fillId="0" borderId="0" xfId="0" applyFont="1" applyFill="1" applyBorder="1" applyAlignment="1" applyProtection="1">
      <alignment horizontal="center" vertical="center" wrapText="1"/>
      <protection hidden="1"/>
    </xf>
    <xf numFmtId="0" fontId="19" fillId="3" borderId="6" xfId="0" applyFont="1" applyFill="1" applyBorder="1" applyAlignment="1" applyProtection="1">
      <alignment horizontal="left" wrapText="1"/>
      <protection locked="0"/>
    </xf>
    <xf numFmtId="0" fontId="24" fillId="0" borderId="11" xfId="0" applyFont="1" applyBorder="1" applyAlignment="1" applyProtection="1">
      <alignment vertical="center" wrapText="1"/>
      <protection hidden="1"/>
    </xf>
    <xf numFmtId="0" fontId="19" fillId="0" borderId="12" xfId="0" applyFont="1" applyBorder="1" applyAlignment="1" applyProtection="1">
      <alignment wrapText="1"/>
      <protection hidden="1"/>
    </xf>
    <xf numFmtId="0" fontId="19" fillId="0" borderId="6" xfId="0" applyFont="1" applyBorder="1" applyAlignment="1" applyProtection="1">
      <alignment horizontal="left" vertical="center" wrapText="1"/>
      <protection hidden="1"/>
    </xf>
    <xf numFmtId="0" fontId="19" fillId="0" borderId="11" xfId="0" applyFont="1" applyBorder="1" applyAlignment="1" applyProtection="1">
      <alignment horizontal="right" vertical="center" wrapText="1"/>
      <protection hidden="1"/>
    </xf>
    <xf numFmtId="0" fontId="19" fillId="0" borderId="0" xfId="0" applyFont="1" applyBorder="1" applyAlignment="1" applyProtection="1">
      <alignment horizontal="center" vertical="center"/>
      <protection locked="0"/>
    </xf>
    <xf numFmtId="0" fontId="19" fillId="0" borderId="11" xfId="0" applyFont="1" applyBorder="1" applyAlignment="1" applyProtection="1">
      <alignment horizontal="right" vertical="center"/>
      <protection hidden="1"/>
    </xf>
    <xf numFmtId="2" fontId="19" fillId="2" borderId="0" xfId="0" applyNumberFormat="1" applyFont="1" applyFill="1" applyProtection="1">
      <protection hidden="1"/>
    </xf>
    <xf numFmtId="0" fontId="22" fillId="0" borderId="12" xfId="0" applyFont="1" applyBorder="1" applyAlignment="1" applyProtection="1">
      <alignment vertical="center" wrapText="1"/>
      <protection hidden="1"/>
    </xf>
    <xf numFmtId="0" fontId="19" fillId="0" borderId="12" xfId="0" applyFont="1" applyBorder="1" applyAlignment="1" applyProtection="1">
      <alignment horizontal="left" vertical="center" wrapText="1"/>
      <protection hidden="1"/>
    </xf>
    <xf numFmtId="0" fontId="18" fillId="0" borderId="0" xfId="0" applyFont="1" applyAlignment="1" applyProtection="1">
      <alignment vertical="center"/>
      <protection hidden="1"/>
    </xf>
    <xf numFmtId="0" fontId="25" fillId="0" borderId="0" xfId="0" applyFont="1" applyBorder="1" applyAlignment="1" applyProtection="1">
      <alignment horizontal="center" vertical="center" wrapText="1"/>
      <protection hidden="1"/>
    </xf>
    <xf numFmtId="0" fontId="19" fillId="3" borderId="6" xfId="0" applyFont="1" applyFill="1" applyBorder="1" applyAlignment="1" applyProtection="1">
      <alignment horizontal="left" vertical="center" wrapText="1"/>
      <protection locked="0"/>
    </xf>
    <xf numFmtId="0" fontId="20" fillId="0" borderId="11" xfId="0" applyFont="1" applyBorder="1" applyAlignment="1" applyProtection="1">
      <alignment horizontal="left" vertical="center" wrapText="1"/>
      <protection hidden="1"/>
    </xf>
    <xf numFmtId="0" fontId="19" fillId="3" borderId="14" xfId="0" applyFont="1" applyFill="1" applyBorder="1" applyAlignment="1" applyProtection="1">
      <alignment horizontal="center" vertical="center"/>
      <protection locked="0"/>
    </xf>
    <xf numFmtId="0" fontId="19" fillId="0" borderId="8" xfId="0" applyFont="1" applyBorder="1" applyAlignment="1" applyProtection="1">
      <alignment wrapText="1"/>
      <protection hidden="1"/>
    </xf>
    <xf numFmtId="0" fontId="17" fillId="0" borderId="11" xfId="0" applyFont="1" applyBorder="1" applyAlignment="1" applyProtection="1">
      <alignment vertical="center" wrapText="1"/>
      <protection hidden="1"/>
    </xf>
    <xf numFmtId="0" fontId="19" fillId="0" borderId="0" xfId="0" applyFont="1" applyAlignment="1" applyProtection="1">
      <alignment horizontal="left" vertical="center" indent="7"/>
      <protection hidden="1"/>
    </xf>
    <xf numFmtId="0" fontId="17" fillId="0" borderId="11" xfId="0" applyFont="1" applyBorder="1" applyAlignment="1" applyProtection="1">
      <alignment horizontal="left" vertical="center" wrapText="1"/>
      <protection hidden="1"/>
    </xf>
    <xf numFmtId="0" fontId="19" fillId="0" borderId="8" xfId="0" applyFont="1" applyBorder="1" applyAlignment="1" applyProtection="1">
      <alignment horizontal="left" vertical="center" wrapText="1"/>
      <protection hidden="1"/>
    </xf>
    <xf numFmtId="0" fontId="26" fillId="0" borderId="0" xfId="0" applyFont="1" applyBorder="1" applyAlignment="1" applyProtection="1">
      <alignment horizontal="center" vertical="center" wrapText="1"/>
      <protection hidden="1"/>
    </xf>
    <xf numFmtId="0" fontId="19" fillId="0" borderId="0" xfId="0" applyFont="1" applyAlignment="1" applyProtection="1">
      <alignment horizontal="left" vertical="center" indent="5"/>
      <protection hidden="1"/>
    </xf>
    <xf numFmtId="2" fontId="19" fillId="0" borderId="0" xfId="0" applyNumberFormat="1" applyFont="1" applyBorder="1" applyProtection="1">
      <protection hidden="1"/>
    </xf>
    <xf numFmtId="0" fontId="20" fillId="0" borderId="8" xfId="0" applyFont="1" applyBorder="1" applyAlignment="1" applyProtection="1">
      <alignment vertical="center" wrapText="1"/>
      <protection hidden="1"/>
    </xf>
    <xf numFmtId="0" fontId="19" fillId="0" borderId="0" xfId="0" applyFont="1" applyBorder="1" applyProtection="1">
      <protection hidden="1"/>
    </xf>
    <xf numFmtId="0" fontId="20" fillId="0" borderId="12" xfId="0" applyFont="1" applyBorder="1" applyAlignment="1" applyProtection="1">
      <alignment vertical="center" wrapText="1"/>
      <protection hidden="1"/>
    </xf>
    <xf numFmtId="0" fontId="20" fillId="0" borderId="12" xfId="0" applyFont="1" applyBorder="1" applyAlignment="1" applyProtection="1">
      <alignment horizontal="left" vertical="center" wrapText="1"/>
      <protection hidden="1"/>
    </xf>
    <xf numFmtId="0" fontId="19" fillId="3" borderId="5" xfId="0" applyFont="1" applyFill="1" applyBorder="1" applyAlignment="1" applyProtection="1">
      <alignment wrapText="1"/>
      <protection locked="0"/>
    </xf>
    <xf numFmtId="0" fontId="19" fillId="0" borderId="0" xfId="0" applyFont="1" applyFill="1" applyAlignment="1" applyProtection="1">
      <alignment vertical="center"/>
      <protection locked="0"/>
    </xf>
    <xf numFmtId="0" fontId="19" fillId="0" borderId="0" xfId="0" applyFont="1" applyFill="1" applyAlignment="1" applyProtection="1">
      <alignment horizontal="center" vertical="center"/>
      <protection hidden="1"/>
    </xf>
    <xf numFmtId="0" fontId="19" fillId="0" borderId="0" xfId="0" applyFont="1" applyFill="1" applyAlignment="1" applyProtection="1">
      <alignment horizontal="center" vertical="center" wrapText="1"/>
      <protection hidden="1"/>
    </xf>
    <xf numFmtId="0" fontId="21" fillId="0" borderId="0" xfId="0" applyFont="1" applyAlignment="1" applyProtection="1">
      <alignment vertical="center" wrapText="1"/>
      <protection hidden="1"/>
    </xf>
    <xf numFmtId="0" fontId="19" fillId="0" borderId="11" xfId="0" applyFont="1" applyFill="1" applyBorder="1" applyAlignment="1" applyProtection="1">
      <alignment horizontal="left" vertical="center" wrapText="1"/>
      <protection hidden="1"/>
    </xf>
    <xf numFmtId="0" fontId="26" fillId="0" borderId="0" xfId="0" applyFont="1" applyFill="1" applyBorder="1" applyAlignment="1" applyProtection="1">
      <alignment horizontal="center" vertical="center" wrapText="1"/>
      <protection hidden="1"/>
    </xf>
    <xf numFmtId="0" fontId="17" fillId="0" borderId="8" xfId="0" applyFont="1" applyFill="1" applyBorder="1" applyAlignment="1" applyProtection="1">
      <alignment vertical="center" wrapText="1"/>
      <protection hidden="1"/>
    </xf>
    <xf numFmtId="0" fontId="0" fillId="4" borderId="0" xfId="0" applyFill="1"/>
    <xf numFmtId="0" fontId="9" fillId="4" borderId="38" xfId="0" applyFont="1" applyFill="1" applyBorder="1" applyAlignment="1">
      <alignment horizontal="center" vertical="center"/>
    </xf>
    <xf numFmtId="0" fontId="1" fillId="4" borderId="39" xfId="0" applyFont="1" applyFill="1" applyBorder="1" applyAlignment="1">
      <alignment horizontal="center" vertical="center"/>
    </xf>
    <xf numFmtId="0" fontId="1" fillId="4" borderId="2" xfId="0" applyFont="1" applyFill="1" applyBorder="1" applyAlignment="1">
      <alignment horizontal="center" vertical="center"/>
    </xf>
    <xf numFmtId="0" fontId="0" fillId="4" borderId="8" xfId="0" applyFill="1" applyBorder="1" applyAlignment="1">
      <alignment horizontal="center" vertical="center"/>
    </xf>
    <xf numFmtId="0" fontId="0" fillId="4" borderId="9" xfId="0" applyFill="1" applyBorder="1" applyAlignment="1">
      <alignment horizontal="center" vertical="center"/>
    </xf>
    <xf numFmtId="0" fontId="0" fillId="4" borderId="10" xfId="0" applyFill="1" applyBorder="1" applyAlignment="1">
      <alignment horizontal="center" vertical="center"/>
    </xf>
    <xf numFmtId="0" fontId="1" fillId="4" borderId="38" xfId="0" applyFont="1" applyFill="1" applyBorder="1" applyAlignment="1">
      <alignment vertical="top"/>
    </xf>
    <xf numFmtId="0" fontId="1" fillId="4" borderId="8" xfId="0" applyFont="1" applyFill="1" applyBorder="1"/>
    <xf numFmtId="0" fontId="5" fillId="4" borderId="38" xfId="0" applyFont="1" applyFill="1" applyBorder="1" applyAlignment="1">
      <alignment horizontal="left" vertical="top"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9" tint="0.39997558519241921"/>
  </sheetPr>
  <dimension ref="A1:L25"/>
  <sheetViews>
    <sheetView zoomScale="80" zoomScaleNormal="80" workbookViewId="0">
      <selection activeCell="O14" sqref="O14"/>
    </sheetView>
  </sheetViews>
  <sheetFormatPr baseColWidth="10" defaultColWidth="9.1640625" defaultRowHeight="15" x14ac:dyDescent="0.2"/>
  <cols>
    <col min="1" max="1" width="3.5" style="206" customWidth="1"/>
    <col min="2" max="2" width="5.1640625" style="206" customWidth="1"/>
    <col min="3" max="16384" width="9.1640625" style="206"/>
  </cols>
  <sheetData>
    <row r="1" spans="1:12" x14ac:dyDescent="0.2">
      <c r="A1" s="204" t="s">
        <v>627</v>
      </c>
      <c r="B1" s="205"/>
      <c r="C1" s="205"/>
      <c r="D1" s="205"/>
      <c r="E1" s="205"/>
      <c r="F1" s="205"/>
      <c r="G1" s="205"/>
      <c r="K1" s="212" t="s">
        <v>625</v>
      </c>
      <c r="L1" s="212" t="s">
        <v>626</v>
      </c>
    </row>
    <row r="3" spans="1:12" x14ac:dyDescent="0.2">
      <c r="A3" s="207" t="s">
        <v>628</v>
      </c>
      <c r="B3" s="206" t="s">
        <v>629</v>
      </c>
      <c r="K3" s="208"/>
      <c r="L3" s="208"/>
    </row>
    <row r="4" spans="1:12" ht="9" customHeight="1" x14ac:dyDescent="0.2">
      <c r="A4" s="207"/>
      <c r="K4" s="209"/>
      <c r="L4" s="209"/>
    </row>
    <row r="5" spans="1:12" x14ac:dyDescent="0.2">
      <c r="A5" s="207" t="s">
        <v>630</v>
      </c>
      <c r="B5" s="206" t="s">
        <v>631</v>
      </c>
      <c r="K5" s="208"/>
      <c r="L5" s="208"/>
    </row>
    <row r="6" spans="1:12" ht="9" customHeight="1" x14ac:dyDescent="0.2">
      <c r="K6" s="209"/>
      <c r="L6" s="209"/>
    </row>
    <row r="7" spans="1:12" x14ac:dyDescent="0.2">
      <c r="A7" s="207" t="s">
        <v>632</v>
      </c>
      <c r="B7" s="206" t="s">
        <v>633</v>
      </c>
      <c r="K7" s="208"/>
      <c r="L7" s="208"/>
    </row>
    <row r="8" spans="1:12" ht="9" customHeight="1" x14ac:dyDescent="0.2">
      <c r="K8" s="209"/>
      <c r="L8" s="209"/>
    </row>
    <row r="9" spans="1:12" ht="28.5" customHeight="1" x14ac:dyDescent="0.2">
      <c r="A9" s="207" t="s">
        <v>634</v>
      </c>
      <c r="B9" s="210" t="s">
        <v>635</v>
      </c>
      <c r="C9" s="210"/>
      <c r="D9" s="210"/>
      <c r="E9" s="210"/>
      <c r="F9" s="210"/>
      <c r="G9" s="210"/>
      <c r="H9" s="210"/>
      <c r="I9" s="210"/>
      <c r="K9" s="208"/>
      <c r="L9" s="208"/>
    </row>
    <row r="10" spans="1:12" ht="9" customHeight="1" x14ac:dyDescent="0.2">
      <c r="K10" s="209"/>
      <c r="L10" s="209"/>
    </row>
    <row r="11" spans="1:12" x14ac:dyDescent="0.2">
      <c r="A11" s="207" t="s">
        <v>636</v>
      </c>
      <c r="B11" s="206" t="s">
        <v>637</v>
      </c>
      <c r="K11" s="208"/>
      <c r="L11" s="208"/>
    </row>
    <row r="12" spans="1:12" ht="9" customHeight="1" x14ac:dyDescent="0.2">
      <c r="K12" s="209"/>
      <c r="L12" s="209"/>
    </row>
    <row r="13" spans="1:12" x14ac:dyDescent="0.2">
      <c r="A13" s="207" t="s">
        <v>638</v>
      </c>
      <c r="B13" s="206" t="s">
        <v>639</v>
      </c>
      <c r="K13" s="208"/>
      <c r="L13" s="208"/>
    </row>
    <row r="14" spans="1:12" ht="9" customHeight="1" x14ac:dyDescent="0.2">
      <c r="K14" s="209"/>
      <c r="L14" s="209"/>
    </row>
    <row r="15" spans="1:12" ht="35.25" customHeight="1" x14ac:dyDescent="0.2">
      <c r="A15" s="207" t="s">
        <v>640</v>
      </c>
      <c r="B15" s="210" t="s">
        <v>641</v>
      </c>
      <c r="C15" s="210"/>
      <c r="D15" s="210"/>
      <c r="E15" s="210"/>
      <c r="F15" s="210"/>
      <c r="G15" s="210"/>
      <c r="H15" s="210"/>
      <c r="I15" s="210"/>
      <c r="K15" s="208"/>
      <c r="L15" s="208"/>
    </row>
    <row r="16" spans="1:12" ht="9" customHeight="1" x14ac:dyDescent="0.2">
      <c r="K16" s="209"/>
      <c r="L16" s="209"/>
    </row>
    <row r="17" spans="1:12" x14ac:dyDescent="0.2">
      <c r="A17" s="207" t="s">
        <v>642</v>
      </c>
      <c r="B17" s="206" t="s">
        <v>643</v>
      </c>
      <c r="K17" s="208"/>
      <c r="L17" s="208"/>
    </row>
    <row r="18" spans="1:12" ht="9" customHeight="1" x14ac:dyDescent="0.2">
      <c r="K18" s="209"/>
      <c r="L18" s="209"/>
    </row>
    <row r="19" spans="1:12" x14ac:dyDescent="0.2">
      <c r="A19" s="207" t="s">
        <v>644</v>
      </c>
      <c r="B19" s="206" t="s">
        <v>645</v>
      </c>
      <c r="K19" s="209"/>
      <c r="L19" s="209"/>
    </row>
    <row r="20" spans="1:12" x14ac:dyDescent="0.2">
      <c r="C20" s="210" t="s">
        <v>646</v>
      </c>
      <c r="D20" s="210"/>
      <c r="E20" s="210"/>
      <c r="F20" s="210"/>
      <c r="G20" s="210"/>
      <c r="H20" s="210"/>
      <c r="I20" s="210"/>
      <c r="J20" s="210"/>
      <c r="K20" s="208"/>
      <c r="L20" s="208"/>
    </row>
    <row r="21" spans="1:12" ht="17.25" customHeight="1" x14ac:dyDescent="0.2">
      <c r="C21" s="210" t="s">
        <v>647</v>
      </c>
      <c r="D21" s="210"/>
      <c r="E21" s="210"/>
      <c r="F21" s="210"/>
      <c r="G21" s="210"/>
      <c r="H21" s="210"/>
      <c r="I21" s="210"/>
      <c r="J21" s="210"/>
      <c r="K21" s="208"/>
      <c r="L21" s="208"/>
    </row>
    <row r="22" spans="1:12" ht="35.25" customHeight="1" x14ac:dyDescent="0.2">
      <c r="C22" s="210" t="s">
        <v>529</v>
      </c>
      <c r="D22" s="210"/>
      <c r="E22" s="210"/>
      <c r="F22" s="210"/>
      <c r="G22" s="210"/>
      <c r="H22" s="210"/>
      <c r="I22" s="210"/>
      <c r="J22" s="210"/>
      <c r="K22" s="208"/>
      <c r="L22" s="208"/>
    </row>
    <row r="23" spans="1:12" ht="34.5" customHeight="1" x14ac:dyDescent="0.2">
      <c r="C23" s="210" t="s">
        <v>648</v>
      </c>
      <c r="D23" s="210"/>
      <c r="E23" s="210"/>
      <c r="F23" s="210"/>
      <c r="G23" s="210"/>
      <c r="H23" s="210"/>
      <c r="I23" s="210"/>
      <c r="J23" s="210"/>
      <c r="K23" s="208"/>
      <c r="L23" s="208"/>
    </row>
    <row r="24" spans="1:12" x14ac:dyDescent="0.2">
      <c r="A24" s="211" t="s">
        <v>649</v>
      </c>
      <c r="B24" s="206" t="s">
        <v>650</v>
      </c>
      <c r="K24" s="208"/>
      <c r="L24" s="208"/>
    </row>
    <row r="25" spans="1:12" x14ac:dyDescent="0.2">
      <c r="K25" s="209"/>
      <c r="L25" s="209"/>
    </row>
  </sheetData>
  <sheetProtection selectLockedCells="1"/>
  <mergeCells count="6">
    <mergeCell ref="B9:I9"/>
    <mergeCell ref="C20:J20"/>
    <mergeCell ref="C21:J21"/>
    <mergeCell ref="C22:J22"/>
    <mergeCell ref="C23:J23"/>
    <mergeCell ref="B15:I15"/>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2:B10"/>
  <sheetViews>
    <sheetView workbookViewId="0">
      <selection activeCell="C15" sqref="C15:C16"/>
    </sheetView>
  </sheetViews>
  <sheetFormatPr baseColWidth="10" defaultColWidth="9.1640625" defaultRowHeight="15" x14ac:dyDescent="0.2"/>
  <cols>
    <col min="1" max="1" width="65.33203125" style="28" customWidth="1"/>
    <col min="2" max="2" width="11.5" style="161" customWidth="1"/>
    <col min="3" max="16384" width="9.1640625" style="28"/>
  </cols>
  <sheetData>
    <row r="2" spans="1:2" s="31" customFormat="1" ht="29.25" customHeight="1" x14ac:dyDescent="0.2">
      <c r="A2" s="36" t="s">
        <v>283</v>
      </c>
      <c r="B2" s="157" t="s">
        <v>284</v>
      </c>
    </row>
    <row r="3" spans="1:2" ht="25.5" customHeight="1" x14ac:dyDescent="0.2">
      <c r="A3" s="117" t="s">
        <v>285</v>
      </c>
      <c r="B3" s="158" t="e">
        <f>+'1. Estructura Legal'!I38</f>
        <v>#N/A</v>
      </c>
    </row>
    <row r="4" spans="1:2" ht="25.5" customHeight="1" x14ac:dyDescent="0.2">
      <c r="A4" s="117" t="s">
        <v>286</v>
      </c>
      <c r="B4" s="158" t="e">
        <f>+'2. Administración Financiera'!I53</f>
        <v>#N/A</v>
      </c>
    </row>
    <row r="5" spans="1:2" ht="25.5" customHeight="1" x14ac:dyDescent="0.2">
      <c r="A5" s="117" t="s">
        <v>287</v>
      </c>
      <c r="B5" s="158" t="e">
        <f>+'3. Adquisiciones '!I15</f>
        <v>#N/A</v>
      </c>
    </row>
    <row r="6" spans="1:2" ht="25.5" customHeight="1" x14ac:dyDescent="0.2">
      <c r="A6" s="117" t="s">
        <v>288</v>
      </c>
      <c r="B6" s="158" t="e">
        <f>+'4. Recursos Humanos'!I25</f>
        <v>#N/A</v>
      </c>
    </row>
    <row r="7" spans="1:2" ht="25.5" customHeight="1" x14ac:dyDescent="0.2">
      <c r="A7" s="117" t="s">
        <v>289</v>
      </c>
      <c r="B7" s="158" t="e">
        <f>+'5. Gestión de Proyectos'!I8</f>
        <v>#N/A</v>
      </c>
    </row>
    <row r="8" spans="1:2" ht="25.5" customHeight="1" x14ac:dyDescent="0.2">
      <c r="A8" s="117" t="s">
        <v>290</v>
      </c>
      <c r="B8" s="158">
        <f>+'6. Sostenibilidad Organizaciona'!G14</f>
        <v>0</v>
      </c>
    </row>
    <row r="9" spans="1:2" ht="26.25" customHeight="1" thickBot="1" x14ac:dyDescent="0.25">
      <c r="A9" s="159" t="s">
        <v>291</v>
      </c>
      <c r="B9" s="160" t="e">
        <f>SUM(B3:B8)/5</f>
        <v>#N/A</v>
      </c>
    </row>
    <row r="10" spans="1:2" ht="16" thickTop="1" x14ac:dyDescent="0.2"/>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I220"/>
  <sheetViews>
    <sheetView topLeftCell="A21" workbookViewId="0">
      <selection activeCell="L41" sqref="L41"/>
    </sheetView>
  </sheetViews>
  <sheetFormatPr baseColWidth="10" defaultColWidth="8.83203125" defaultRowHeight="15" x14ac:dyDescent="0.2"/>
  <cols>
    <col min="2" max="2" width="13" customWidth="1"/>
    <col min="3" max="3" width="9.1640625" style="6"/>
    <col min="8" max="8" width="12.1640625" customWidth="1"/>
  </cols>
  <sheetData>
    <row r="1" spans="2:9" x14ac:dyDescent="0.2">
      <c r="B1" t="s">
        <v>292</v>
      </c>
    </row>
    <row r="3" spans="2:9" x14ac:dyDescent="0.2">
      <c r="B3" t="s">
        <v>293</v>
      </c>
      <c r="H3" t="s">
        <v>294</v>
      </c>
    </row>
    <row r="4" spans="2:9" x14ac:dyDescent="0.2">
      <c r="B4" t="s">
        <v>295</v>
      </c>
      <c r="C4" s="4" t="str">
        <f t="shared" ref="C4" si="0">" "</f>
        <v xml:space="preserve"> </v>
      </c>
      <c r="H4" t="s">
        <v>296</v>
      </c>
      <c r="I4" s="4" t="str">
        <f t="shared" ref="I4" si="1">" "</f>
        <v xml:space="preserve"> </v>
      </c>
    </row>
    <row r="5" spans="2:9" x14ac:dyDescent="0.2">
      <c r="B5" s="2" t="s">
        <v>297</v>
      </c>
      <c r="C5" s="4">
        <v>4</v>
      </c>
      <c r="H5" s="2" t="s">
        <v>298</v>
      </c>
      <c r="I5" s="2">
        <v>1</v>
      </c>
    </row>
    <row r="6" spans="2:9" x14ac:dyDescent="0.2">
      <c r="B6" s="2" t="s">
        <v>299</v>
      </c>
      <c r="C6" s="4">
        <v>1</v>
      </c>
      <c r="H6" s="2" t="s">
        <v>300</v>
      </c>
      <c r="I6" s="2">
        <v>4</v>
      </c>
    </row>
    <row r="7" spans="2:9" x14ac:dyDescent="0.2">
      <c r="B7" s="3"/>
      <c r="C7" s="5"/>
      <c r="H7" s="3"/>
      <c r="I7" s="3"/>
    </row>
    <row r="8" spans="2:9" x14ac:dyDescent="0.2">
      <c r="B8" s="3"/>
      <c r="C8" s="5"/>
      <c r="H8" s="3"/>
      <c r="I8" s="3"/>
    </row>
    <row r="9" spans="2:9" x14ac:dyDescent="0.2">
      <c r="B9" s="3"/>
      <c r="C9" s="5"/>
      <c r="H9" s="3"/>
      <c r="I9" s="3"/>
    </row>
    <row r="11" spans="2:9" x14ac:dyDescent="0.2">
      <c r="B11" t="s">
        <v>301</v>
      </c>
      <c r="H11" t="s">
        <v>302</v>
      </c>
    </row>
    <row r="12" spans="2:9" x14ac:dyDescent="0.2">
      <c r="B12" t="s">
        <v>303</v>
      </c>
      <c r="C12" s="4" t="str">
        <f t="shared" ref="C12" si="2">" "</f>
        <v xml:space="preserve"> </v>
      </c>
      <c r="H12" t="s">
        <v>304</v>
      </c>
      <c r="I12" s="4" t="str">
        <f t="shared" ref="I12" si="3">" "</f>
        <v xml:space="preserve"> </v>
      </c>
    </row>
    <row r="13" spans="2:9" x14ac:dyDescent="0.2">
      <c r="B13" s="2" t="s">
        <v>305</v>
      </c>
      <c r="C13" s="4">
        <v>4</v>
      </c>
      <c r="H13" s="2" t="s">
        <v>306</v>
      </c>
      <c r="I13" s="2">
        <v>2</v>
      </c>
    </row>
    <row r="14" spans="2:9" x14ac:dyDescent="0.2">
      <c r="B14" s="2" t="s">
        <v>307</v>
      </c>
      <c r="C14" s="4">
        <v>2</v>
      </c>
      <c r="H14" s="2" t="s">
        <v>308</v>
      </c>
      <c r="I14" s="2">
        <v>4</v>
      </c>
    </row>
    <row r="16" spans="2:9" x14ac:dyDescent="0.2">
      <c r="B16" t="s">
        <v>309</v>
      </c>
      <c r="H16" t="s">
        <v>310</v>
      </c>
    </row>
    <row r="17" spans="2:9" x14ac:dyDescent="0.2">
      <c r="B17" t="s">
        <v>311</v>
      </c>
      <c r="C17" s="4" t="str">
        <f t="shared" ref="C17" si="4">" "</f>
        <v xml:space="preserve"> </v>
      </c>
      <c r="H17" t="s">
        <v>312</v>
      </c>
      <c r="I17" s="4" t="str">
        <f t="shared" ref="I17" si="5">" "</f>
        <v xml:space="preserve"> </v>
      </c>
    </row>
    <row r="18" spans="2:9" x14ac:dyDescent="0.2">
      <c r="B18" s="2" t="s">
        <v>313</v>
      </c>
      <c r="C18" s="4">
        <v>4</v>
      </c>
      <c r="H18" s="2" t="s">
        <v>314</v>
      </c>
      <c r="I18" s="2">
        <v>3</v>
      </c>
    </row>
    <row r="19" spans="2:9" x14ac:dyDescent="0.2">
      <c r="B19" s="2" t="s">
        <v>315</v>
      </c>
      <c r="C19" s="4">
        <v>3</v>
      </c>
      <c r="H19" s="2" t="s">
        <v>316</v>
      </c>
      <c r="I19" s="2">
        <v>4</v>
      </c>
    </row>
    <row r="21" spans="2:9" x14ac:dyDescent="0.2">
      <c r="B21" t="s">
        <v>317</v>
      </c>
    </row>
    <row r="22" spans="2:9" ht="16" thickBot="1" x14ac:dyDescent="0.25"/>
    <row r="23" spans="2:9" x14ac:dyDescent="0.2">
      <c r="B23" s="7" t="s">
        <v>318</v>
      </c>
      <c r="C23" s="8"/>
      <c r="D23" s="8"/>
      <c r="E23" s="8"/>
      <c r="F23" s="8"/>
      <c r="G23" s="8"/>
      <c r="H23" s="8" t="s">
        <v>319</v>
      </c>
      <c r="I23" s="9"/>
    </row>
    <row r="24" spans="2:9" x14ac:dyDescent="0.2">
      <c r="B24" s="10" t="s">
        <v>320</v>
      </c>
      <c r="C24" s="11" t="str">
        <f t="shared" ref="C24" si="6">" "</f>
        <v xml:space="preserve"> </v>
      </c>
      <c r="D24" s="12"/>
      <c r="E24" s="12"/>
      <c r="F24" s="12"/>
      <c r="G24" s="12"/>
      <c r="H24" s="12" t="s">
        <v>321</v>
      </c>
      <c r="I24" s="13" t="str">
        <f t="shared" ref="I24" si="7">" "</f>
        <v xml:space="preserve"> </v>
      </c>
    </row>
    <row r="25" spans="2:9" x14ac:dyDescent="0.2">
      <c r="B25" s="14" t="s">
        <v>322</v>
      </c>
      <c r="C25" s="11">
        <v>4</v>
      </c>
      <c r="D25" s="12"/>
      <c r="E25" s="12"/>
      <c r="F25" s="12"/>
      <c r="G25" s="12"/>
      <c r="H25" s="11" t="s">
        <v>323</v>
      </c>
      <c r="I25" s="13" t="s">
        <v>324</v>
      </c>
    </row>
    <row r="26" spans="2:9" ht="16" thickBot="1" x14ac:dyDescent="0.25">
      <c r="B26" s="15" t="s">
        <v>325</v>
      </c>
      <c r="C26" s="16" t="s">
        <v>326</v>
      </c>
      <c r="D26" s="17"/>
      <c r="E26" s="17"/>
      <c r="F26" s="17"/>
      <c r="G26" s="17"/>
      <c r="H26" s="16" t="s">
        <v>327</v>
      </c>
      <c r="I26" s="18">
        <v>4</v>
      </c>
    </row>
    <row r="27" spans="2:9" x14ac:dyDescent="0.2">
      <c r="B27" s="3"/>
      <c r="C27" s="5"/>
    </row>
    <row r="28" spans="2:9" x14ac:dyDescent="0.2">
      <c r="B28" s="3"/>
      <c r="C28" s="5"/>
    </row>
    <row r="29" spans="2:9" x14ac:dyDescent="0.2">
      <c r="B29" t="s">
        <v>328</v>
      </c>
      <c r="H29" t="s">
        <v>329</v>
      </c>
    </row>
    <row r="30" spans="2:9" x14ac:dyDescent="0.2">
      <c r="B30" t="s">
        <v>330</v>
      </c>
      <c r="C30" s="4" t="str">
        <f t="shared" ref="C30" si="8">" "</f>
        <v xml:space="preserve"> </v>
      </c>
      <c r="H30" t="s">
        <v>331</v>
      </c>
      <c r="I30" s="4" t="str">
        <f t="shared" ref="I30" si="9">" "</f>
        <v xml:space="preserve"> </v>
      </c>
    </row>
    <row r="31" spans="2:9" x14ac:dyDescent="0.2">
      <c r="B31" s="2" t="s">
        <v>332</v>
      </c>
      <c r="C31" s="4" t="s">
        <v>333</v>
      </c>
      <c r="H31" s="2" t="s">
        <v>334</v>
      </c>
      <c r="I31" s="2">
        <v>1</v>
      </c>
    </row>
    <row r="32" spans="2:9" x14ac:dyDescent="0.2">
      <c r="B32" s="2" t="s">
        <v>335</v>
      </c>
      <c r="C32" s="4">
        <v>1</v>
      </c>
      <c r="H32" s="2" t="s">
        <v>336</v>
      </c>
      <c r="I32" s="2" t="s">
        <v>337</v>
      </c>
    </row>
    <row r="34" spans="2:9" x14ac:dyDescent="0.2">
      <c r="B34" t="s">
        <v>338</v>
      </c>
      <c r="H34" t="s">
        <v>339</v>
      </c>
    </row>
    <row r="35" spans="2:9" x14ac:dyDescent="0.2">
      <c r="B35" t="s">
        <v>340</v>
      </c>
      <c r="C35" s="4" t="str">
        <f t="shared" ref="C35" si="10">" "</f>
        <v xml:space="preserve"> </v>
      </c>
      <c r="H35" t="s">
        <v>341</v>
      </c>
      <c r="I35" s="4" t="str">
        <f t="shared" ref="I35" si="11">" "</f>
        <v xml:space="preserve"> </v>
      </c>
    </row>
    <row r="36" spans="2:9" x14ac:dyDescent="0.2">
      <c r="B36" s="2" t="s">
        <v>342</v>
      </c>
      <c r="C36" s="4" t="s">
        <v>343</v>
      </c>
      <c r="H36" s="2" t="s">
        <v>344</v>
      </c>
      <c r="I36" s="2">
        <v>2</v>
      </c>
    </row>
    <row r="37" spans="2:9" x14ac:dyDescent="0.2">
      <c r="B37" s="2" t="s">
        <v>345</v>
      </c>
      <c r="C37" s="4">
        <v>2</v>
      </c>
      <c r="H37" s="2" t="s">
        <v>346</v>
      </c>
      <c r="I37" s="2" t="s">
        <v>347</v>
      </c>
    </row>
    <row r="39" spans="2:9" x14ac:dyDescent="0.2">
      <c r="B39" t="s">
        <v>348</v>
      </c>
      <c r="H39" t="s">
        <v>349</v>
      </c>
    </row>
    <row r="40" spans="2:9" x14ac:dyDescent="0.2">
      <c r="B40" t="s">
        <v>350</v>
      </c>
      <c r="C40" s="4" t="str">
        <f t="shared" ref="C40" si="12">" "</f>
        <v xml:space="preserve"> </v>
      </c>
      <c r="H40" t="s">
        <v>351</v>
      </c>
      <c r="I40" s="4" t="str">
        <f t="shared" ref="I40" si="13">" "</f>
        <v xml:space="preserve"> </v>
      </c>
    </row>
    <row r="41" spans="2:9" x14ac:dyDescent="0.2">
      <c r="B41" s="2" t="s">
        <v>352</v>
      </c>
      <c r="C41" s="4" t="s">
        <v>353</v>
      </c>
      <c r="H41" s="2" t="s">
        <v>354</v>
      </c>
      <c r="I41" s="2">
        <v>3</v>
      </c>
    </row>
    <row r="42" spans="2:9" x14ac:dyDescent="0.2">
      <c r="B42" s="2" t="s">
        <v>355</v>
      </c>
      <c r="C42" s="4">
        <v>3</v>
      </c>
      <c r="H42" s="2" t="s">
        <v>356</v>
      </c>
      <c r="I42" s="2" t="s">
        <v>357</v>
      </c>
    </row>
    <row r="44" spans="2:9" x14ac:dyDescent="0.2">
      <c r="B44" s="179" t="s">
        <v>544</v>
      </c>
    </row>
    <row r="45" spans="2:9" x14ac:dyDescent="0.2">
      <c r="B45" s="179" t="s">
        <v>546</v>
      </c>
    </row>
    <row r="46" spans="2:9" x14ac:dyDescent="0.2">
      <c r="B46" t="s">
        <v>545</v>
      </c>
    </row>
    <row r="47" spans="2:9" ht="15.5" customHeight="1" x14ac:dyDescent="0.2">
      <c r="B47" s="179" t="s">
        <v>547</v>
      </c>
    </row>
    <row r="48" spans="2:9" ht="15.5" customHeight="1" x14ac:dyDescent="0.2">
      <c r="B48" s="179" t="s">
        <v>548</v>
      </c>
    </row>
    <row r="49" spans="2:4" x14ac:dyDescent="0.2">
      <c r="B49" s="2" t="s">
        <v>358</v>
      </c>
      <c r="C49" s="4" t="str">
        <f t="shared" ref="C49" si="14">" "</f>
        <v xml:space="preserve"> </v>
      </c>
    </row>
    <row r="50" spans="2:4" x14ac:dyDescent="0.2">
      <c r="B50" s="2" t="s">
        <v>359</v>
      </c>
      <c r="C50" s="4" t="str">
        <f t="shared" ref="C50" si="15">" "</f>
        <v xml:space="preserve"> </v>
      </c>
    </row>
    <row r="51" spans="2:4" x14ac:dyDescent="0.2">
      <c r="B51" s="2" t="s">
        <v>360</v>
      </c>
      <c r="C51" s="182" t="s">
        <v>568</v>
      </c>
    </row>
    <row r="53" spans="2:4" x14ac:dyDescent="0.2">
      <c r="B53" s="2" t="s">
        <v>361</v>
      </c>
      <c r="C53" s="4" t="str">
        <f t="shared" ref="C53" si="16">" "</f>
        <v xml:space="preserve"> </v>
      </c>
    </row>
    <row r="54" spans="2:4" x14ac:dyDescent="0.2">
      <c r="B54" s="2" t="s">
        <v>362</v>
      </c>
      <c r="C54" s="4" t="s">
        <v>543</v>
      </c>
      <c r="D54" t="s">
        <v>363</v>
      </c>
    </row>
    <row r="55" spans="2:4" x14ac:dyDescent="0.2">
      <c r="B55" s="2" t="s">
        <v>364</v>
      </c>
      <c r="C55" s="4" t="str">
        <f>" "</f>
        <v xml:space="preserve"> </v>
      </c>
      <c r="D55" t="s">
        <v>365</v>
      </c>
    </row>
    <row r="56" spans="2:4" x14ac:dyDescent="0.2">
      <c r="B56" s="3"/>
    </row>
    <row r="58" spans="2:4" x14ac:dyDescent="0.2">
      <c r="B58" s="2" t="s">
        <v>366</v>
      </c>
      <c r="C58" s="4" t="str">
        <f>" "</f>
        <v xml:space="preserve"> </v>
      </c>
    </row>
    <row r="59" spans="2:4" x14ac:dyDescent="0.2">
      <c r="B59" s="2" t="s">
        <v>367</v>
      </c>
      <c r="C59" s="180" t="s">
        <v>551</v>
      </c>
    </row>
    <row r="60" spans="2:4" x14ac:dyDescent="0.2">
      <c r="B60" s="2" t="s">
        <v>368</v>
      </c>
      <c r="C60" s="4" t="str">
        <f>" "</f>
        <v xml:space="preserve"> </v>
      </c>
    </row>
    <row r="62" spans="2:4" x14ac:dyDescent="0.2">
      <c r="B62" s="2" t="s">
        <v>369</v>
      </c>
      <c r="C62" s="4" t="str">
        <f>" "</f>
        <v xml:space="preserve"> </v>
      </c>
    </row>
    <row r="63" spans="2:4" x14ac:dyDescent="0.2">
      <c r="B63" s="2" t="s">
        <v>370</v>
      </c>
      <c r="C63" s="180" t="s">
        <v>552</v>
      </c>
    </row>
    <row r="64" spans="2:4" x14ac:dyDescent="0.2">
      <c r="B64" s="2" t="s">
        <v>371</v>
      </c>
      <c r="C64" s="4" t="str">
        <f>" "</f>
        <v xml:space="preserve"> </v>
      </c>
    </row>
    <row r="66" spans="2:3" x14ac:dyDescent="0.2">
      <c r="B66" s="2" t="s">
        <v>372</v>
      </c>
      <c r="C66" s="4" t="str">
        <f>" "</f>
        <v xml:space="preserve"> </v>
      </c>
    </row>
    <row r="67" spans="2:3" x14ac:dyDescent="0.2">
      <c r="B67" s="2" t="s">
        <v>373</v>
      </c>
      <c r="C67" s="180" t="s">
        <v>555</v>
      </c>
    </row>
    <row r="68" spans="2:3" x14ac:dyDescent="0.2">
      <c r="B68" s="2" t="s">
        <v>374</v>
      </c>
      <c r="C68" s="4" t="str">
        <f>" "</f>
        <v xml:space="preserve"> </v>
      </c>
    </row>
    <row r="71" spans="2:3" x14ac:dyDescent="0.2">
      <c r="B71" s="2" t="s">
        <v>375</v>
      </c>
      <c r="C71" s="4" t="str">
        <f>" "</f>
        <v xml:space="preserve"> </v>
      </c>
    </row>
    <row r="72" spans="2:3" x14ac:dyDescent="0.2">
      <c r="B72" s="2" t="s">
        <v>376</v>
      </c>
      <c r="C72" s="180" t="s">
        <v>556</v>
      </c>
    </row>
    <row r="73" spans="2:3" x14ac:dyDescent="0.2">
      <c r="B73" s="2" t="s">
        <v>377</v>
      </c>
      <c r="C73" s="4" t="str">
        <f>" "</f>
        <v xml:space="preserve"> </v>
      </c>
    </row>
    <row r="76" spans="2:3" x14ac:dyDescent="0.2">
      <c r="B76" s="2" t="s">
        <v>378</v>
      </c>
      <c r="C76" s="4" t="str">
        <f>" "</f>
        <v xml:space="preserve"> </v>
      </c>
    </row>
    <row r="77" spans="2:3" x14ac:dyDescent="0.2">
      <c r="B77" s="2" t="s">
        <v>379</v>
      </c>
      <c r="C77" s="4" t="s">
        <v>380</v>
      </c>
    </row>
    <row r="78" spans="2:3" x14ac:dyDescent="0.2">
      <c r="B78" s="2" t="s">
        <v>381</v>
      </c>
      <c r="C78" s="4" t="str">
        <f>" "</f>
        <v xml:space="preserve"> </v>
      </c>
    </row>
    <row r="80" spans="2:3" x14ac:dyDescent="0.2">
      <c r="B80" s="2" t="s">
        <v>382</v>
      </c>
      <c r="C80" s="4" t="str">
        <f>" "</f>
        <v xml:space="preserve"> </v>
      </c>
    </row>
    <row r="81" spans="2:3" x14ac:dyDescent="0.2">
      <c r="B81" s="2" t="s">
        <v>383</v>
      </c>
      <c r="C81" s="4" t="str">
        <f>" "</f>
        <v xml:space="preserve"> </v>
      </c>
    </row>
    <row r="82" spans="2:3" x14ac:dyDescent="0.2">
      <c r="B82" s="2" t="s">
        <v>384</v>
      </c>
      <c r="C82" s="4" t="s">
        <v>385</v>
      </c>
    </row>
    <row r="85" spans="2:3" x14ac:dyDescent="0.2">
      <c r="B85" s="2" t="s">
        <v>386</v>
      </c>
      <c r="C85" s="4" t="str">
        <f>" "</f>
        <v xml:space="preserve"> </v>
      </c>
    </row>
    <row r="86" spans="2:3" x14ac:dyDescent="0.2">
      <c r="B86" s="2" t="s">
        <v>387</v>
      </c>
      <c r="C86" s="181" t="s">
        <v>616</v>
      </c>
    </row>
    <row r="87" spans="2:3" x14ac:dyDescent="0.2">
      <c r="B87" s="2" t="s">
        <v>388</v>
      </c>
      <c r="C87" s="4" t="str">
        <f>" "</f>
        <v xml:space="preserve"> </v>
      </c>
    </row>
    <row r="90" spans="2:3" x14ac:dyDescent="0.2">
      <c r="B90" s="2" t="s">
        <v>389</v>
      </c>
      <c r="C90" s="4" t="str">
        <f>" "</f>
        <v xml:space="preserve"> </v>
      </c>
    </row>
    <row r="91" spans="2:3" x14ac:dyDescent="0.2">
      <c r="B91" s="2" t="s">
        <v>390</v>
      </c>
      <c r="C91" s="181" t="s">
        <v>557</v>
      </c>
    </row>
    <row r="92" spans="2:3" x14ac:dyDescent="0.2">
      <c r="B92" s="2" t="s">
        <v>391</v>
      </c>
      <c r="C92" s="4" t="str">
        <f>" "</f>
        <v xml:space="preserve"> </v>
      </c>
    </row>
    <row r="94" spans="2:3" x14ac:dyDescent="0.2">
      <c r="B94" s="2" t="s">
        <v>392</v>
      </c>
      <c r="C94" s="4" t="str">
        <f>" "</f>
        <v xml:space="preserve"> </v>
      </c>
    </row>
    <row r="95" spans="2:3" x14ac:dyDescent="0.2">
      <c r="B95" s="2" t="s">
        <v>393</v>
      </c>
      <c r="C95" s="181" t="s">
        <v>558</v>
      </c>
    </row>
    <row r="96" spans="2:3" x14ac:dyDescent="0.2">
      <c r="B96" s="2" t="s">
        <v>394</v>
      </c>
      <c r="C96" s="4" t="str">
        <f>" "</f>
        <v xml:space="preserve"> </v>
      </c>
    </row>
    <row r="98" spans="2:3" x14ac:dyDescent="0.2">
      <c r="B98" s="2" t="s">
        <v>395</v>
      </c>
      <c r="C98" s="4" t="str">
        <f t="shared" ref="C98:C99" si="17">" "</f>
        <v xml:space="preserve"> </v>
      </c>
    </row>
    <row r="99" spans="2:3" x14ac:dyDescent="0.2">
      <c r="B99" s="2" t="s">
        <v>396</v>
      </c>
      <c r="C99" s="4" t="str">
        <f t="shared" si="17"/>
        <v xml:space="preserve"> </v>
      </c>
    </row>
    <row r="100" spans="2:3" x14ac:dyDescent="0.2">
      <c r="B100" s="2" t="s">
        <v>397</v>
      </c>
      <c r="C100" s="181" t="s">
        <v>559</v>
      </c>
    </row>
    <row r="102" spans="2:3" x14ac:dyDescent="0.2">
      <c r="B102" s="2" t="s">
        <v>398</v>
      </c>
      <c r="C102" s="4" t="str">
        <f t="shared" ref="C102" si="18">" "</f>
        <v xml:space="preserve"> </v>
      </c>
    </row>
    <row r="103" spans="2:3" x14ac:dyDescent="0.2">
      <c r="B103" s="2" t="s">
        <v>399</v>
      </c>
      <c r="C103" s="181" t="s">
        <v>579</v>
      </c>
    </row>
    <row r="104" spans="2:3" x14ac:dyDescent="0.2">
      <c r="B104" s="2" t="s">
        <v>400</v>
      </c>
      <c r="C104" s="4" t="str">
        <f t="shared" ref="C104" si="19">" "</f>
        <v xml:space="preserve"> </v>
      </c>
    </row>
    <row r="106" spans="2:3" x14ac:dyDescent="0.2">
      <c r="B106" s="2" t="s">
        <v>401</v>
      </c>
      <c r="C106" s="4" t="str">
        <f t="shared" ref="C106" si="20">" "</f>
        <v xml:space="preserve"> </v>
      </c>
    </row>
    <row r="107" spans="2:3" x14ac:dyDescent="0.2">
      <c r="B107" s="2" t="s">
        <v>402</v>
      </c>
      <c r="C107" s="180" t="s">
        <v>580</v>
      </c>
    </row>
    <row r="108" spans="2:3" x14ac:dyDescent="0.2">
      <c r="B108" s="2" t="s">
        <v>403</v>
      </c>
      <c r="C108" s="4" t="s">
        <v>404</v>
      </c>
    </row>
    <row r="110" spans="2:3" x14ac:dyDescent="0.2">
      <c r="B110" s="2" t="s">
        <v>405</v>
      </c>
      <c r="C110" s="4" t="str">
        <f t="shared" ref="C110" si="21">" "</f>
        <v xml:space="preserve"> </v>
      </c>
    </row>
    <row r="111" spans="2:3" x14ac:dyDescent="0.2">
      <c r="B111" s="2" t="s">
        <v>406</v>
      </c>
      <c r="C111" s="4" t="s">
        <v>407</v>
      </c>
    </row>
    <row r="112" spans="2:3" x14ac:dyDescent="0.2">
      <c r="B112" s="2" t="s">
        <v>408</v>
      </c>
      <c r="C112" s="4"/>
    </row>
    <row r="114" spans="2:3" x14ac:dyDescent="0.2">
      <c r="B114" s="2" t="s">
        <v>409</v>
      </c>
      <c r="C114" s="4" t="str">
        <f t="shared" ref="C114:C115" si="22">" "</f>
        <v xml:space="preserve"> </v>
      </c>
    </row>
    <row r="115" spans="2:3" x14ac:dyDescent="0.2">
      <c r="B115" s="2" t="s">
        <v>410</v>
      </c>
      <c r="C115" s="4" t="str">
        <f t="shared" si="22"/>
        <v xml:space="preserve"> </v>
      </c>
    </row>
    <row r="116" spans="2:3" x14ac:dyDescent="0.2">
      <c r="B116" s="2" t="s">
        <v>411</v>
      </c>
      <c r="C116" s="6" t="s">
        <v>412</v>
      </c>
    </row>
    <row r="118" spans="2:3" x14ac:dyDescent="0.2">
      <c r="B118" s="2" t="s">
        <v>413</v>
      </c>
      <c r="C118" s="4" t="str">
        <f t="shared" ref="C118" si="23">" "</f>
        <v xml:space="preserve"> </v>
      </c>
    </row>
    <row r="119" spans="2:3" x14ac:dyDescent="0.2">
      <c r="B119" s="2" t="s">
        <v>414</v>
      </c>
      <c r="C119" s="4" t="s">
        <v>415</v>
      </c>
    </row>
    <row r="120" spans="2:3" x14ac:dyDescent="0.2">
      <c r="B120" s="2" t="s">
        <v>416</v>
      </c>
      <c r="C120" s="4" t="str">
        <f t="shared" ref="C120:C121" si="24">" "</f>
        <v xml:space="preserve"> </v>
      </c>
    </row>
    <row r="121" spans="2:3" x14ac:dyDescent="0.2">
      <c r="B121" s="4" t="s">
        <v>417</v>
      </c>
      <c r="C121" s="4" t="str">
        <f t="shared" si="24"/>
        <v xml:space="preserve"> </v>
      </c>
    </row>
    <row r="122" spans="2:3" x14ac:dyDescent="0.2">
      <c r="B122" s="3"/>
      <c r="C122" s="5"/>
    </row>
    <row r="124" spans="2:3" x14ac:dyDescent="0.2">
      <c r="B124" s="2" t="s">
        <v>418</v>
      </c>
      <c r="C124" s="4" t="str">
        <f t="shared" ref="C124" si="25">" "</f>
        <v xml:space="preserve"> </v>
      </c>
    </row>
    <row r="125" spans="2:3" x14ac:dyDescent="0.2">
      <c r="B125" s="2" t="s">
        <v>419</v>
      </c>
      <c r="C125" s="4" t="s">
        <v>420</v>
      </c>
    </row>
    <row r="126" spans="2:3" x14ac:dyDescent="0.2">
      <c r="B126" s="2" t="s">
        <v>421</v>
      </c>
      <c r="C126" s="4" t="str">
        <f t="shared" ref="C126:C135" si="26">" "</f>
        <v xml:space="preserve"> </v>
      </c>
    </row>
    <row r="127" spans="2:3" x14ac:dyDescent="0.2">
      <c r="B127" s="4" t="s">
        <v>422</v>
      </c>
      <c r="C127" s="4" t="str">
        <f t="shared" si="26"/>
        <v xml:space="preserve"> </v>
      </c>
    </row>
    <row r="129" spans="2:3" x14ac:dyDescent="0.2">
      <c r="B129" s="2" t="s">
        <v>423</v>
      </c>
      <c r="C129" s="4" t="str">
        <f t="shared" si="26"/>
        <v xml:space="preserve"> </v>
      </c>
    </row>
    <row r="130" spans="2:3" x14ac:dyDescent="0.2">
      <c r="B130" s="2" t="s">
        <v>424</v>
      </c>
      <c r="C130" s="4" t="s">
        <v>425</v>
      </c>
    </row>
    <row r="131" spans="2:3" x14ac:dyDescent="0.2">
      <c r="B131" s="2" t="s">
        <v>426</v>
      </c>
      <c r="C131" s="4" t="str">
        <f t="shared" si="26"/>
        <v xml:space="preserve"> </v>
      </c>
    </row>
    <row r="133" spans="2:3" x14ac:dyDescent="0.2">
      <c r="B133" s="2" t="s">
        <v>427</v>
      </c>
      <c r="C133" s="4" t="str">
        <f t="shared" si="26"/>
        <v xml:space="preserve"> </v>
      </c>
    </row>
    <row r="134" spans="2:3" x14ac:dyDescent="0.2">
      <c r="B134" s="2" t="s">
        <v>428</v>
      </c>
      <c r="C134" s="4" t="s">
        <v>429</v>
      </c>
    </row>
    <row r="135" spans="2:3" x14ac:dyDescent="0.2">
      <c r="B135" s="2" t="s">
        <v>430</v>
      </c>
      <c r="C135" s="4" t="str">
        <f t="shared" si="26"/>
        <v xml:space="preserve"> </v>
      </c>
    </row>
    <row r="138" spans="2:3" x14ac:dyDescent="0.2">
      <c r="B138" s="2" t="s">
        <v>431</v>
      </c>
      <c r="C138" s="4" t="str">
        <f t="shared" ref="C138" si="27">" "</f>
        <v xml:space="preserve"> </v>
      </c>
    </row>
    <row r="139" spans="2:3" x14ac:dyDescent="0.2">
      <c r="B139" s="2" t="s">
        <v>432</v>
      </c>
      <c r="C139" s="180" t="s">
        <v>592</v>
      </c>
    </row>
    <row r="140" spans="2:3" x14ac:dyDescent="0.2">
      <c r="B140" s="2" t="s">
        <v>433</v>
      </c>
      <c r="C140" s="4" t="str">
        <f t="shared" ref="C140" si="28">" "</f>
        <v xml:space="preserve"> </v>
      </c>
    </row>
    <row r="143" spans="2:3" x14ac:dyDescent="0.2">
      <c r="B143" s="2" t="s">
        <v>434</v>
      </c>
      <c r="C143" s="4" t="str">
        <f t="shared" ref="C143" si="29">" "</f>
        <v xml:space="preserve"> </v>
      </c>
    </row>
    <row r="144" spans="2:3" x14ac:dyDescent="0.2">
      <c r="B144" s="2" t="s">
        <v>435</v>
      </c>
      <c r="C144" s="4" t="s">
        <v>436</v>
      </c>
    </row>
    <row r="145" spans="2:3" x14ac:dyDescent="0.2">
      <c r="B145" s="2" t="s">
        <v>437</v>
      </c>
      <c r="C145" s="4" t="str">
        <f t="shared" ref="C145" si="30">" "</f>
        <v xml:space="preserve"> </v>
      </c>
    </row>
    <row r="148" spans="2:3" x14ac:dyDescent="0.2">
      <c r="B148" s="2" t="s">
        <v>438</v>
      </c>
      <c r="C148" s="4" t="str">
        <f t="shared" ref="C148" si="31">" "</f>
        <v xml:space="preserve"> </v>
      </c>
    </row>
    <row r="149" spans="2:3" x14ac:dyDescent="0.2">
      <c r="B149" s="2" t="s">
        <v>439</v>
      </c>
      <c r="C149" s="181" t="s">
        <v>607</v>
      </c>
    </row>
    <row r="150" spans="2:3" x14ac:dyDescent="0.2">
      <c r="B150" s="2" t="s">
        <v>440</v>
      </c>
      <c r="C150" s="4" t="str">
        <f t="shared" ref="C150" si="32">" "</f>
        <v xml:space="preserve"> </v>
      </c>
    </row>
    <row r="153" spans="2:3" x14ac:dyDescent="0.2">
      <c r="B153" s="2" t="s">
        <v>441</v>
      </c>
      <c r="C153" s="4" t="str">
        <f t="shared" ref="C153" si="33">" "</f>
        <v xml:space="preserve"> </v>
      </c>
    </row>
    <row r="154" spans="2:3" x14ac:dyDescent="0.2">
      <c r="B154" s="2" t="s">
        <v>442</v>
      </c>
      <c r="C154" s="6" t="s">
        <v>443</v>
      </c>
    </row>
    <row r="155" spans="2:3" x14ac:dyDescent="0.2">
      <c r="B155" s="2" t="s">
        <v>444</v>
      </c>
      <c r="C155" s="4" t="str">
        <f t="shared" ref="C155" si="34">" "</f>
        <v xml:space="preserve"> </v>
      </c>
    </row>
    <row r="158" spans="2:3" x14ac:dyDescent="0.2">
      <c r="B158" s="2" t="s">
        <v>445</v>
      </c>
      <c r="C158" s="4" t="str">
        <f t="shared" ref="C158" si="35">" "</f>
        <v xml:space="preserve"> </v>
      </c>
    </row>
    <row r="159" spans="2:3" x14ac:dyDescent="0.2">
      <c r="B159" s="2" t="s">
        <v>446</v>
      </c>
      <c r="C159" t="s">
        <v>447</v>
      </c>
    </row>
    <row r="160" spans="2:3" x14ac:dyDescent="0.2">
      <c r="B160" s="2" t="s">
        <v>448</v>
      </c>
      <c r="C160" s="4" t="str">
        <f t="shared" ref="C160" si="36">" "</f>
        <v xml:space="preserve"> </v>
      </c>
    </row>
    <row r="162" spans="2:3" x14ac:dyDescent="0.2">
      <c r="B162" s="2" t="s">
        <v>449</v>
      </c>
      <c r="C162" s="4" t="str">
        <f t="shared" ref="C162" si="37">" "</f>
        <v xml:space="preserve"> </v>
      </c>
    </row>
    <row r="163" spans="2:3" x14ac:dyDescent="0.2">
      <c r="B163" s="2" t="s">
        <v>450</v>
      </c>
      <c r="C163" t="s">
        <v>451</v>
      </c>
    </row>
    <row r="164" spans="2:3" x14ac:dyDescent="0.2">
      <c r="B164" s="2" t="s">
        <v>452</v>
      </c>
      <c r="C164" s="4" t="str">
        <f t="shared" ref="C164" si="38">" "</f>
        <v xml:space="preserve"> </v>
      </c>
    </row>
    <row r="167" spans="2:3" x14ac:dyDescent="0.2">
      <c r="B167" s="2" t="s">
        <v>453</v>
      </c>
      <c r="C167" s="4" t="str">
        <f t="shared" ref="C167" si="39">" "</f>
        <v xml:space="preserve"> </v>
      </c>
    </row>
    <row r="168" spans="2:3" x14ac:dyDescent="0.2">
      <c r="B168" s="2" t="s">
        <v>454</v>
      </c>
      <c r="C168" t="s">
        <v>455</v>
      </c>
    </row>
    <row r="169" spans="2:3" x14ac:dyDescent="0.2">
      <c r="B169" s="2" t="s">
        <v>456</v>
      </c>
      <c r="C169" t="s">
        <v>457</v>
      </c>
    </row>
    <row r="172" spans="2:3" x14ac:dyDescent="0.2">
      <c r="B172" s="2" t="s">
        <v>458</v>
      </c>
      <c r="C172" s="4" t="str">
        <f t="shared" ref="C172" si="40">" "</f>
        <v xml:space="preserve"> </v>
      </c>
    </row>
    <row r="173" spans="2:3" x14ac:dyDescent="0.2">
      <c r="B173" s="2" t="s">
        <v>459</v>
      </c>
      <c r="C173" s="179" t="s">
        <v>619</v>
      </c>
    </row>
    <row r="174" spans="2:3" x14ac:dyDescent="0.2">
      <c r="B174" s="2" t="s">
        <v>460</v>
      </c>
      <c r="C174" s="4" t="str">
        <f t="shared" ref="C174" si="41">" "</f>
        <v xml:space="preserve"> </v>
      </c>
    </row>
    <row r="177" spans="2:3" x14ac:dyDescent="0.2">
      <c r="B177" s="2" t="s">
        <v>461</v>
      </c>
      <c r="C177" s="4" t="str">
        <f t="shared" ref="C177" si="42">" "</f>
        <v xml:space="preserve"> </v>
      </c>
    </row>
    <row r="178" spans="2:3" x14ac:dyDescent="0.2">
      <c r="B178" s="2" t="s">
        <v>462</v>
      </c>
      <c r="C178" t="s">
        <v>463</v>
      </c>
    </row>
    <row r="179" spans="2:3" x14ac:dyDescent="0.2">
      <c r="B179" s="2" t="s">
        <v>464</v>
      </c>
      <c r="C179" s="4" t="str">
        <f t="shared" ref="C179" si="43">" "</f>
        <v xml:space="preserve"> </v>
      </c>
    </row>
    <row r="181" spans="2:3" x14ac:dyDescent="0.2">
      <c r="B181" s="2" t="s">
        <v>465</v>
      </c>
      <c r="C181" s="4" t="str">
        <f t="shared" ref="C181" si="44">" "</f>
        <v xml:space="preserve"> </v>
      </c>
    </row>
    <row r="182" spans="2:3" x14ac:dyDescent="0.2">
      <c r="B182" s="2" t="s">
        <v>466</v>
      </c>
      <c r="C182" t="s">
        <v>467</v>
      </c>
    </row>
    <row r="183" spans="2:3" x14ac:dyDescent="0.2">
      <c r="B183" s="2" t="s">
        <v>468</v>
      </c>
      <c r="C183" s="4" t="str">
        <f t="shared" ref="C183" si="45">" "</f>
        <v xml:space="preserve"> </v>
      </c>
    </row>
    <row r="186" spans="2:3" x14ac:dyDescent="0.2">
      <c r="B186" s="2" t="s">
        <v>469</v>
      </c>
      <c r="C186" s="4" t="str">
        <f t="shared" ref="C186" si="46">" "</f>
        <v xml:space="preserve"> </v>
      </c>
    </row>
    <row r="187" spans="2:3" x14ac:dyDescent="0.2">
      <c r="B187" s="2" t="s">
        <v>470</v>
      </c>
      <c r="C187" t="s">
        <v>471</v>
      </c>
    </row>
    <row r="188" spans="2:3" x14ac:dyDescent="0.2">
      <c r="B188" s="2" t="s">
        <v>472</v>
      </c>
      <c r="C188" s="4" t="str">
        <f t="shared" ref="C188" si="47">" "</f>
        <v xml:space="preserve"> </v>
      </c>
    </row>
    <row r="191" spans="2:3" x14ac:dyDescent="0.2">
      <c r="B191" s="2" t="s">
        <v>473</v>
      </c>
      <c r="C191" s="4" t="str">
        <f t="shared" ref="C191" si="48">" "</f>
        <v xml:space="preserve"> </v>
      </c>
    </row>
    <row r="192" spans="2:3" x14ac:dyDescent="0.2">
      <c r="B192" s="2" t="s">
        <v>474</v>
      </c>
      <c r="C192" s="181" t="s">
        <v>611</v>
      </c>
    </row>
    <row r="193" spans="2:3" x14ac:dyDescent="0.2">
      <c r="B193" s="2" t="s">
        <v>475</v>
      </c>
      <c r="C193" t="s">
        <v>476</v>
      </c>
    </row>
    <row r="196" spans="2:3" x14ac:dyDescent="0.2">
      <c r="B196" s="2" t="s">
        <v>477</v>
      </c>
      <c r="C196" s="4" t="str">
        <f t="shared" ref="C196" si="49">" "</f>
        <v xml:space="preserve"> </v>
      </c>
    </row>
    <row r="197" spans="2:3" x14ac:dyDescent="0.2">
      <c r="B197" s="2" t="s">
        <v>478</v>
      </c>
      <c r="C197" s="179" t="s">
        <v>615</v>
      </c>
    </row>
    <row r="198" spans="2:3" x14ac:dyDescent="0.2">
      <c r="B198" s="2" t="s">
        <v>479</v>
      </c>
      <c r="C198" s="4" t="str">
        <f t="shared" ref="C198" si="50">" "</f>
        <v xml:space="preserve"> </v>
      </c>
    </row>
    <row r="200" spans="2:3" x14ac:dyDescent="0.2">
      <c r="B200" s="2" t="s">
        <v>480</v>
      </c>
      <c r="C200" s="4" t="str">
        <f t="shared" ref="C200" si="51">" "</f>
        <v xml:space="preserve"> </v>
      </c>
    </row>
    <row r="201" spans="2:3" x14ac:dyDescent="0.2">
      <c r="B201" s="2" t="s">
        <v>481</v>
      </c>
      <c r="C201" t="s">
        <v>482</v>
      </c>
    </row>
    <row r="202" spans="2:3" x14ac:dyDescent="0.2">
      <c r="B202" s="2" t="s">
        <v>483</v>
      </c>
      <c r="C202" s="4" t="str">
        <f t="shared" ref="C202" si="52">" "</f>
        <v xml:space="preserve"> </v>
      </c>
    </row>
    <row r="205" spans="2:3" x14ac:dyDescent="0.2">
      <c r="B205" s="2" t="s">
        <v>484</v>
      </c>
      <c r="C205" s="4" t="str">
        <f t="shared" ref="C205" si="53">" "</f>
        <v xml:space="preserve"> </v>
      </c>
    </row>
    <row r="206" spans="2:3" x14ac:dyDescent="0.2">
      <c r="B206" s="2" t="s">
        <v>485</v>
      </c>
      <c r="C206" t="s">
        <v>486</v>
      </c>
    </row>
    <row r="207" spans="2:3" x14ac:dyDescent="0.2">
      <c r="B207" s="2" t="s">
        <v>487</v>
      </c>
      <c r="C207" s="4" t="str">
        <f t="shared" ref="C207" si="54">" "</f>
        <v xml:space="preserve"> </v>
      </c>
    </row>
    <row r="209" spans="2:3" x14ac:dyDescent="0.2">
      <c r="B209" s="2" t="s">
        <v>488</v>
      </c>
      <c r="C209" s="4" t="str">
        <f t="shared" ref="C209" si="55">" "</f>
        <v xml:space="preserve"> </v>
      </c>
    </row>
    <row r="210" spans="2:3" x14ac:dyDescent="0.2">
      <c r="B210" s="2" t="s">
        <v>489</v>
      </c>
      <c r="C210" t="s">
        <v>490</v>
      </c>
    </row>
    <row r="211" spans="2:3" x14ac:dyDescent="0.2">
      <c r="B211" s="2" t="s">
        <v>491</v>
      </c>
      <c r="C211" s="4" t="str">
        <f t="shared" ref="C211" si="56">" "</f>
        <v xml:space="preserve"> </v>
      </c>
    </row>
    <row r="214" spans="2:3" x14ac:dyDescent="0.2">
      <c r="B214" s="2" t="s">
        <v>492</v>
      </c>
      <c r="C214" s="4" t="str">
        <f t="shared" ref="C214" si="57">" "</f>
        <v xml:space="preserve"> </v>
      </c>
    </row>
    <row r="215" spans="2:3" x14ac:dyDescent="0.2">
      <c r="B215" s="2" t="s">
        <v>493</v>
      </c>
      <c r="C215" t="s">
        <v>494</v>
      </c>
    </row>
    <row r="216" spans="2:3" x14ac:dyDescent="0.2">
      <c r="B216" s="2" t="s">
        <v>495</v>
      </c>
      <c r="C216" s="4" t="str">
        <f t="shared" ref="C216" si="58">" "</f>
        <v xml:space="preserve"> </v>
      </c>
    </row>
    <row r="218" spans="2:3" x14ac:dyDescent="0.2">
      <c r="B218" s="2" t="s">
        <v>496</v>
      </c>
      <c r="C218" s="4" t="str">
        <f t="shared" ref="C218:C220" si="59">" "</f>
        <v xml:space="preserve"> </v>
      </c>
    </row>
    <row r="219" spans="2:3" x14ac:dyDescent="0.2">
      <c r="B219" s="2" t="s">
        <v>497</v>
      </c>
      <c r="C219" s="179" t="s">
        <v>560</v>
      </c>
    </row>
    <row r="220" spans="2:3" x14ac:dyDescent="0.2">
      <c r="B220" s="2" t="s">
        <v>498</v>
      </c>
      <c r="C220" s="4" t="str">
        <f t="shared" si="59"/>
        <v xml:space="preserve"> </v>
      </c>
    </row>
  </sheetData>
  <sortState xmlns:xlrd2="http://schemas.microsoft.com/office/spreadsheetml/2017/richdata2" ref="M6:P12">
    <sortCondition ref="P6:P12"/>
  </sortState>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6"/>
  <sheetViews>
    <sheetView workbookViewId="0">
      <selection activeCell="E19" sqref="E19"/>
    </sheetView>
  </sheetViews>
  <sheetFormatPr baseColWidth="10" defaultColWidth="8.83203125" defaultRowHeight="15" x14ac:dyDescent="0.2"/>
  <cols>
    <col min="2" max="2" width="10.5" bestFit="1" customWidth="1"/>
    <col min="3" max="3" width="10.33203125" bestFit="1" customWidth="1"/>
    <col min="4" max="4" width="19.5" bestFit="1" customWidth="1"/>
    <col min="5" max="5" width="10.5" customWidth="1"/>
    <col min="6" max="6" width="16.33203125" bestFit="1" customWidth="1"/>
  </cols>
  <sheetData>
    <row r="1" spans="1:6" x14ac:dyDescent="0.2">
      <c r="A1" s="1" t="s">
        <v>499</v>
      </c>
    </row>
    <row r="2" spans="1:6" x14ac:dyDescent="0.2">
      <c r="A2" t="s">
        <v>500</v>
      </c>
      <c r="B2" s="179" t="s">
        <v>528</v>
      </c>
      <c r="C2" t="s">
        <v>501</v>
      </c>
      <c r="D2" t="s">
        <v>502</v>
      </c>
      <c r="E2" t="s">
        <v>503</v>
      </c>
      <c r="F2" t="s">
        <v>504</v>
      </c>
    </row>
    <row r="3" spans="1:6" x14ac:dyDescent="0.2">
      <c r="A3" t="s">
        <v>505</v>
      </c>
      <c r="B3" t="s">
        <v>506</v>
      </c>
      <c r="C3" t="s">
        <v>507</v>
      </c>
      <c r="D3" t="s">
        <v>508</v>
      </c>
      <c r="E3" t="s">
        <v>509</v>
      </c>
      <c r="F3" t="s">
        <v>510</v>
      </c>
    </row>
    <row r="4" spans="1:6" x14ac:dyDescent="0.2">
      <c r="B4" t="s">
        <v>511</v>
      </c>
      <c r="C4" t="s">
        <v>512</v>
      </c>
      <c r="D4" t="s">
        <v>513</v>
      </c>
      <c r="E4" s="179" t="s">
        <v>585</v>
      </c>
      <c r="F4" t="s">
        <v>514</v>
      </c>
    </row>
    <row r="5" spans="1:6" x14ac:dyDescent="0.2">
      <c r="B5" t="s">
        <v>515</v>
      </c>
      <c r="C5" t="s">
        <v>516</v>
      </c>
      <c r="D5" t="s">
        <v>517</v>
      </c>
      <c r="E5" t="s">
        <v>586</v>
      </c>
      <c r="F5" t="s">
        <v>518</v>
      </c>
    </row>
    <row r="6" spans="1:6" x14ac:dyDescent="0.2">
      <c r="C6" t="s">
        <v>519</v>
      </c>
      <c r="D6" t="s">
        <v>520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baseColWidth="10" defaultRowHeight="1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P350"/>
  <sheetViews>
    <sheetView tabSelected="1" view="pageBreakPreview" topLeftCell="B1" zoomScaleNormal="90" zoomScaleSheetLayoutView="100" workbookViewId="0">
      <selection activeCell="B6" sqref="B6"/>
    </sheetView>
  </sheetViews>
  <sheetFormatPr baseColWidth="10" defaultColWidth="9.1640625" defaultRowHeight="15" x14ac:dyDescent="0.2"/>
  <cols>
    <col min="1" max="1" width="0" style="213" hidden="1" customWidth="1"/>
    <col min="2" max="2" width="66.6640625" style="214" customWidth="1"/>
    <col min="3" max="3" width="20.1640625" style="218" customWidth="1"/>
    <col min="4" max="4" width="32.1640625" style="219" customWidth="1"/>
    <col min="5" max="5" width="53.6640625" style="214" customWidth="1"/>
    <col min="6" max="16384" width="9.1640625" style="215"/>
  </cols>
  <sheetData>
    <row r="1" spans="1:12" ht="15" customHeight="1" x14ac:dyDescent="0.2">
      <c r="B1" s="217" t="s">
        <v>530</v>
      </c>
      <c r="C1" s="293"/>
      <c r="D1" s="293"/>
      <c r="I1" s="216"/>
    </row>
    <row r="2" spans="1:12" ht="15" customHeight="1" x14ac:dyDescent="0.2">
      <c r="B2" s="217" t="s">
        <v>534</v>
      </c>
      <c r="C2" s="293"/>
      <c r="D2" s="293"/>
    </row>
    <row r="3" spans="1:12" ht="16" x14ac:dyDescent="0.2">
      <c r="B3" s="217" t="s">
        <v>531</v>
      </c>
      <c r="C3" s="294"/>
      <c r="D3" s="295"/>
      <c r="L3" s="216"/>
    </row>
    <row r="4" spans="1:12" ht="16" x14ac:dyDescent="0.2">
      <c r="B4" s="217" t="s">
        <v>532</v>
      </c>
      <c r="C4" s="294"/>
      <c r="D4" s="295"/>
    </row>
    <row r="5" spans="1:12" ht="32" x14ac:dyDescent="0.2">
      <c r="B5" s="296" t="s">
        <v>743</v>
      </c>
    </row>
    <row r="6" spans="1:12" ht="32" x14ac:dyDescent="0.2">
      <c r="A6" s="213">
        <v>2.12</v>
      </c>
      <c r="B6" s="221" t="s">
        <v>533</v>
      </c>
      <c r="C6" s="222"/>
    </row>
    <row r="7" spans="1:12" x14ac:dyDescent="0.2">
      <c r="B7" s="223"/>
    </row>
    <row r="8" spans="1:12" ht="64" x14ac:dyDescent="0.2">
      <c r="B8" s="224" t="s">
        <v>535</v>
      </c>
      <c r="C8" s="222"/>
    </row>
    <row r="9" spans="1:12" ht="96" x14ac:dyDescent="0.2">
      <c r="B9" s="224" t="s">
        <v>536</v>
      </c>
      <c r="C9" s="222"/>
    </row>
    <row r="10" spans="1:12" ht="80" x14ac:dyDescent="0.2">
      <c r="B10" s="224" t="s">
        <v>651</v>
      </c>
      <c r="C10" s="222"/>
    </row>
    <row r="11" spans="1:12" x14ac:dyDescent="0.2">
      <c r="B11" s="223"/>
    </row>
    <row r="12" spans="1:12" ht="48" x14ac:dyDescent="0.2">
      <c r="A12" s="213">
        <v>2.1</v>
      </c>
      <c r="B12" s="221" t="s">
        <v>537</v>
      </c>
      <c r="C12" s="225">
        <f>C24</f>
        <v>0</v>
      </c>
    </row>
    <row r="13" spans="1:12" ht="16" thickBot="1" x14ac:dyDescent="0.25">
      <c r="B13" s="223"/>
    </row>
    <row r="14" spans="1:12" ht="33" thickBot="1" x14ac:dyDescent="0.25">
      <c r="B14" s="226" t="s">
        <v>652</v>
      </c>
      <c r="C14" s="227" t="s">
        <v>653</v>
      </c>
      <c r="D14" s="227" t="s">
        <v>654</v>
      </c>
    </row>
    <row r="15" spans="1:12" x14ac:dyDescent="0.2">
      <c r="B15" s="228">
        <v>1</v>
      </c>
      <c r="C15" s="229"/>
      <c r="D15" s="229"/>
    </row>
    <row r="16" spans="1:12" x14ac:dyDescent="0.2">
      <c r="B16" s="228"/>
      <c r="C16" s="230"/>
      <c r="D16" s="230"/>
    </row>
    <row r="17" spans="2:5" x14ac:dyDescent="0.2">
      <c r="B17" s="228">
        <v>2</v>
      </c>
      <c r="C17" s="229"/>
      <c r="D17" s="229"/>
    </row>
    <row r="18" spans="2:5" x14ac:dyDescent="0.2">
      <c r="B18" s="228"/>
      <c r="C18" s="230"/>
      <c r="D18" s="230"/>
    </row>
    <row r="19" spans="2:5" x14ac:dyDescent="0.2">
      <c r="B19" s="228">
        <v>3</v>
      </c>
      <c r="C19" s="229"/>
      <c r="D19" s="229"/>
    </row>
    <row r="20" spans="2:5" x14ac:dyDescent="0.2">
      <c r="B20" s="228"/>
      <c r="C20" s="230"/>
      <c r="D20" s="230"/>
    </row>
    <row r="21" spans="2:5" x14ac:dyDescent="0.2">
      <c r="B21" s="228">
        <v>4</v>
      </c>
      <c r="C21" s="229"/>
      <c r="D21" s="229"/>
    </row>
    <row r="22" spans="2:5" x14ac:dyDescent="0.2">
      <c r="B22" s="228"/>
      <c r="C22" s="230"/>
      <c r="D22" s="230"/>
    </row>
    <row r="23" spans="2:5" ht="16" thickBot="1" x14ac:dyDescent="0.25">
      <c r="B23" s="231">
        <v>5</v>
      </c>
      <c r="C23" s="232"/>
      <c r="D23" s="232"/>
    </row>
    <row r="24" spans="2:5" ht="33.75" customHeight="1" thickBot="1" x14ac:dyDescent="0.25">
      <c r="B24" s="233" t="s">
        <v>655</v>
      </c>
      <c r="C24" s="234">
        <f>SUM(C15:C23)</f>
        <v>0</v>
      </c>
    </row>
    <row r="25" spans="2:5" x14ac:dyDescent="0.2">
      <c r="B25" s="220"/>
    </row>
    <row r="26" spans="2:5" ht="128" hidden="1" x14ac:dyDescent="0.2">
      <c r="B26" s="220" t="s">
        <v>656</v>
      </c>
    </row>
    <row r="27" spans="2:5" ht="16" thickBot="1" x14ac:dyDescent="0.25">
      <c r="B27" s="220"/>
    </row>
    <row r="28" spans="2:5" ht="26" customHeight="1" x14ac:dyDescent="0.2">
      <c r="B28" s="235" t="s">
        <v>539</v>
      </c>
      <c r="C28" s="236"/>
      <c r="D28" s="237"/>
      <c r="E28" s="238"/>
    </row>
    <row r="29" spans="2:5" ht="16" x14ac:dyDescent="0.2">
      <c r="B29" s="239" t="s">
        <v>657</v>
      </c>
      <c r="C29" s="240"/>
      <c r="D29" s="241"/>
      <c r="E29" s="242"/>
    </row>
    <row r="30" spans="2:5" ht="16" x14ac:dyDescent="0.2">
      <c r="B30" s="243" t="s">
        <v>538</v>
      </c>
      <c r="C30" s="240"/>
      <c r="D30" s="241"/>
      <c r="E30" s="242"/>
    </row>
    <row r="31" spans="2:5" ht="16" x14ac:dyDescent="0.2">
      <c r="B31" s="243" t="s">
        <v>540</v>
      </c>
      <c r="C31" s="240"/>
      <c r="D31" s="241"/>
      <c r="E31" s="242"/>
    </row>
    <row r="32" spans="2:5" x14ac:dyDescent="0.2">
      <c r="B32" s="239"/>
      <c r="C32" s="240"/>
      <c r="D32" s="241"/>
      <c r="E32" s="242"/>
    </row>
    <row r="33" spans="1:6" ht="32" x14ac:dyDescent="0.2">
      <c r="A33" s="213">
        <v>5</v>
      </c>
      <c r="B33" s="244" t="s">
        <v>541</v>
      </c>
      <c r="C33" s="222"/>
      <c r="D33" s="241" t="str">
        <f>IF(C33="Yes","Please explain.","")</f>
        <v/>
      </c>
      <c r="E33" s="245"/>
    </row>
    <row r="34" spans="1:6" x14ac:dyDescent="0.2">
      <c r="B34" s="246"/>
      <c r="C34" s="240"/>
      <c r="D34" s="241"/>
      <c r="E34" s="242"/>
    </row>
    <row r="35" spans="1:6" ht="32" x14ac:dyDescent="0.2">
      <c r="A35" s="213">
        <v>5.2</v>
      </c>
      <c r="B35" s="247" t="s">
        <v>542</v>
      </c>
      <c r="C35" s="240"/>
      <c r="D35" s="241"/>
      <c r="E35" s="242"/>
    </row>
    <row r="36" spans="1:6" ht="16" thickBot="1" x14ac:dyDescent="0.25">
      <c r="B36" s="248"/>
      <c r="C36" s="249"/>
      <c r="D36" s="250"/>
      <c r="E36" s="251"/>
    </row>
    <row r="37" spans="1:6" ht="16" x14ac:dyDescent="0.2">
      <c r="B37" s="235" t="s">
        <v>658</v>
      </c>
      <c r="C37" s="236"/>
      <c r="D37" s="237"/>
      <c r="E37" s="238"/>
    </row>
    <row r="38" spans="1:6" ht="16" x14ac:dyDescent="0.2">
      <c r="B38" s="239" t="s">
        <v>659</v>
      </c>
      <c r="C38" s="240"/>
      <c r="D38" s="241"/>
      <c r="E38" s="242"/>
    </row>
    <row r="39" spans="1:6" ht="16" x14ac:dyDescent="0.2">
      <c r="B39" s="243" t="s">
        <v>538</v>
      </c>
      <c r="C39" s="240"/>
      <c r="D39" s="241"/>
      <c r="E39" s="242"/>
    </row>
    <row r="40" spans="1:6" ht="16" x14ac:dyDescent="0.2">
      <c r="B40" s="243" t="s">
        <v>540</v>
      </c>
      <c r="C40" s="240"/>
      <c r="D40" s="241"/>
      <c r="E40" s="252"/>
    </row>
    <row r="41" spans="1:6" x14ac:dyDescent="0.2">
      <c r="B41" s="244"/>
      <c r="C41" s="240"/>
      <c r="D41" s="241"/>
      <c r="E41" s="252"/>
    </row>
    <row r="42" spans="1:6" ht="16" x14ac:dyDescent="0.2">
      <c r="A42" s="213">
        <v>1.2</v>
      </c>
      <c r="B42" s="246" t="s">
        <v>741</v>
      </c>
      <c r="C42" s="222"/>
      <c r="D42" s="241"/>
      <c r="E42" s="245"/>
    </row>
    <row r="43" spans="1:6" ht="12.75" customHeight="1" x14ac:dyDescent="0.2">
      <c r="B43" s="246"/>
      <c r="C43" s="241"/>
      <c r="D43" s="241"/>
      <c r="E43" s="242"/>
    </row>
    <row r="44" spans="1:6" ht="16" x14ac:dyDescent="0.2">
      <c r="B44" s="246" t="s">
        <v>660</v>
      </c>
      <c r="C44" s="222"/>
      <c r="D44" s="241"/>
      <c r="E44" s="245"/>
    </row>
    <row r="45" spans="1:6" ht="16" x14ac:dyDescent="0.2">
      <c r="B45" s="246" t="s">
        <v>549</v>
      </c>
      <c r="C45" s="241"/>
      <c r="D45" s="241"/>
      <c r="E45" s="242"/>
    </row>
    <row r="46" spans="1:6" ht="11.25" customHeight="1" x14ac:dyDescent="0.2">
      <c r="B46" s="253"/>
      <c r="C46" s="240"/>
      <c r="D46" s="241"/>
      <c r="E46" s="242"/>
    </row>
    <row r="47" spans="1:6" ht="57" customHeight="1" x14ac:dyDescent="0.2">
      <c r="A47" s="213">
        <v>1.4</v>
      </c>
      <c r="B47" s="246" t="s">
        <v>550</v>
      </c>
      <c r="C47" s="222"/>
      <c r="D47" s="241" t="e">
        <f>VLOOKUP(C47,VLOOK!B58:C60,2,FALSE)</f>
        <v>#N/A</v>
      </c>
      <c r="E47" s="245"/>
      <c r="F47" s="254"/>
    </row>
    <row r="48" spans="1:6" ht="16" x14ac:dyDescent="0.2">
      <c r="B48" s="255"/>
      <c r="C48" s="240"/>
      <c r="D48" s="256" t="s">
        <v>661</v>
      </c>
      <c r="E48" s="242"/>
    </row>
    <row r="49" spans="1:10" ht="84" customHeight="1" x14ac:dyDescent="0.2">
      <c r="A49" s="213">
        <v>1</v>
      </c>
      <c r="B49" s="246" t="s">
        <v>553</v>
      </c>
      <c r="C49" s="222"/>
      <c r="D49" s="241" t="e">
        <f>VLOOKUP(C49,VLOOK!B62:C64,2,FALSE)</f>
        <v>#N/A</v>
      </c>
      <c r="E49" s="245"/>
      <c r="G49" s="254"/>
      <c r="H49" s="254"/>
    </row>
    <row r="50" spans="1:10" ht="16" thickBot="1" x14ac:dyDescent="0.25">
      <c r="B50" s="248"/>
      <c r="C50" s="249"/>
      <c r="D50" s="250"/>
      <c r="E50" s="251"/>
    </row>
    <row r="51" spans="1:10" ht="16" x14ac:dyDescent="0.2">
      <c r="B51" s="235" t="s">
        <v>662</v>
      </c>
      <c r="C51" s="236"/>
      <c r="D51" s="237"/>
      <c r="E51" s="238"/>
    </row>
    <row r="52" spans="1:10" ht="16" x14ac:dyDescent="0.2">
      <c r="B52" s="239" t="s">
        <v>663</v>
      </c>
      <c r="C52" s="240"/>
      <c r="D52" s="241"/>
      <c r="E52" s="242"/>
    </row>
    <row r="53" spans="1:10" ht="16" x14ac:dyDescent="0.2">
      <c r="B53" s="243" t="s">
        <v>538</v>
      </c>
      <c r="C53" s="240"/>
      <c r="D53" s="241"/>
      <c r="E53" s="242"/>
    </row>
    <row r="54" spans="1:10" x14ac:dyDescent="0.2">
      <c r="B54" s="257" t="s">
        <v>540</v>
      </c>
      <c r="C54" s="240"/>
      <c r="D54" s="241"/>
      <c r="E54" s="242"/>
    </row>
    <row r="55" spans="1:10" x14ac:dyDescent="0.2">
      <c r="B55" s="239"/>
      <c r="C55" s="240"/>
      <c r="D55" s="241"/>
      <c r="E55" s="242"/>
    </row>
    <row r="56" spans="1:10" ht="37.25" customHeight="1" x14ac:dyDescent="0.2">
      <c r="A56" s="213">
        <v>2.12</v>
      </c>
      <c r="B56" s="246" t="s">
        <v>554</v>
      </c>
      <c r="C56" s="222"/>
      <c r="D56" s="241" t="e">
        <f>VLOOKUP(C56,VLOOK!B66:C68,2,FALSE)</f>
        <v>#N/A</v>
      </c>
      <c r="E56" s="245"/>
      <c r="I56" s="258"/>
      <c r="J56" s="258"/>
    </row>
    <row r="57" spans="1:10" x14ac:dyDescent="0.2">
      <c r="B57" s="244"/>
      <c r="C57" s="240"/>
      <c r="D57" s="241"/>
      <c r="E57" s="242"/>
    </row>
    <row r="58" spans="1:10" ht="75.5" customHeight="1" x14ac:dyDescent="0.2">
      <c r="A58" s="213">
        <v>2.12</v>
      </c>
      <c r="B58" s="246" t="s">
        <v>742</v>
      </c>
      <c r="C58" s="222"/>
      <c r="D58" s="241" t="e">
        <f>VLOOKUP(C58,VLOOK!B218:C220,2,FALSE)</f>
        <v>#N/A</v>
      </c>
      <c r="E58" s="245"/>
      <c r="G58" s="254"/>
      <c r="H58" s="254"/>
    </row>
    <row r="59" spans="1:10" x14ac:dyDescent="0.2">
      <c r="B59" s="255" t="s">
        <v>664</v>
      </c>
      <c r="C59" s="240"/>
      <c r="D59" s="241"/>
      <c r="E59" s="242"/>
    </row>
    <row r="60" spans="1:10" x14ac:dyDescent="0.2">
      <c r="B60" s="246"/>
      <c r="C60" s="240"/>
      <c r="D60" s="241"/>
      <c r="E60" s="242"/>
    </row>
    <row r="61" spans="1:10" ht="32" x14ac:dyDescent="0.2">
      <c r="A61" s="213">
        <v>2.12</v>
      </c>
      <c r="B61" s="246" t="s">
        <v>561</v>
      </c>
      <c r="C61" s="222"/>
      <c r="D61" s="241"/>
      <c r="E61" s="245"/>
    </row>
    <row r="62" spans="1:10" x14ac:dyDescent="0.2">
      <c r="B62" s="246"/>
      <c r="C62" s="240"/>
      <c r="D62" s="241"/>
      <c r="E62" s="242"/>
    </row>
    <row r="63" spans="1:10" ht="32" x14ac:dyDescent="0.2">
      <c r="A63" s="213">
        <v>2.12</v>
      </c>
      <c r="B63" s="246" t="s">
        <v>665</v>
      </c>
      <c r="C63" s="222"/>
      <c r="D63" s="241"/>
      <c r="E63" s="245"/>
      <c r="G63" s="258"/>
      <c r="H63" s="258"/>
    </row>
    <row r="64" spans="1:10" x14ac:dyDescent="0.2">
      <c r="B64" s="244"/>
      <c r="C64" s="240"/>
      <c r="D64" s="241"/>
      <c r="E64" s="242"/>
    </row>
    <row r="65" spans="1:9" ht="32" x14ac:dyDescent="0.2">
      <c r="A65" s="213">
        <v>2.5</v>
      </c>
      <c r="B65" s="246" t="s">
        <v>562</v>
      </c>
      <c r="C65" s="222"/>
      <c r="D65" s="241"/>
      <c r="E65" s="245"/>
    </row>
    <row r="66" spans="1:9" x14ac:dyDescent="0.2">
      <c r="B66" s="244"/>
      <c r="C66" s="240"/>
      <c r="D66" s="241"/>
      <c r="E66" s="242"/>
    </row>
    <row r="67" spans="1:9" ht="32" x14ac:dyDescent="0.2">
      <c r="A67" s="213">
        <v>1.4</v>
      </c>
      <c r="B67" s="246" t="s">
        <v>563</v>
      </c>
      <c r="C67" s="222"/>
      <c r="D67" s="241"/>
      <c r="E67" s="245"/>
    </row>
    <row r="68" spans="1:9" ht="16" thickBot="1" x14ac:dyDescent="0.25">
      <c r="B68" s="248"/>
      <c r="C68" s="249"/>
      <c r="D68" s="250"/>
      <c r="E68" s="251"/>
    </row>
    <row r="69" spans="1:9" ht="16" x14ac:dyDescent="0.2">
      <c r="B69" s="259" t="s">
        <v>666</v>
      </c>
      <c r="C69" s="236"/>
      <c r="D69" s="237"/>
      <c r="E69" s="238"/>
    </row>
    <row r="70" spans="1:9" ht="16" x14ac:dyDescent="0.2">
      <c r="B70" s="243" t="s">
        <v>538</v>
      </c>
      <c r="C70" s="240"/>
      <c r="D70" s="241"/>
      <c r="E70" s="242"/>
    </row>
    <row r="71" spans="1:9" x14ac:dyDescent="0.2">
      <c r="B71" s="257" t="s">
        <v>540</v>
      </c>
      <c r="C71" s="240"/>
      <c r="D71" s="241"/>
      <c r="E71" s="242"/>
      <c r="I71" s="260"/>
    </row>
    <row r="72" spans="1:9" x14ac:dyDescent="0.2">
      <c r="B72" s="244"/>
      <c r="C72" s="240"/>
      <c r="D72" s="241"/>
      <c r="E72" s="242"/>
    </row>
    <row r="73" spans="1:9" ht="32" x14ac:dyDescent="0.2">
      <c r="A73" s="213">
        <v>2.6</v>
      </c>
      <c r="B73" s="246" t="s">
        <v>564</v>
      </c>
      <c r="C73" s="222"/>
      <c r="D73" s="241" t="e">
        <f>VLOOKUP(C73,VLOOK!B71:C73,2,FALSE)</f>
        <v>#N/A</v>
      </c>
      <c r="E73" s="245"/>
    </row>
    <row r="74" spans="1:9" x14ac:dyDescent="0.2">
      <c r="B74" s="246"/>
      <c r="C74" s="240"/>
      <c r="D74" s="241"/>
      <c r="E74" s="242"/>
    </row>
    <row r="75" spans="1:9" ht="32" x14ac:dyDescent="0.2">
      <c r="A75" s="213">
        <v>2.6</v>
      </c>
      <c r="B75" s="246" t="s">
        <v>565</v>
      </c>
      <c r="C75" s="222"/>
      <c r="D75" s="241" t="str">
        <f>IF(C75="Yes","Please describe or attach a summary."," ")</f>
        <v xml:space="preserve"> </v>
      </c>
      <c r="E75" s="245"/>
      <c r="F75" s="261"/>
      <c r="G75" s="261"/>
    </row>
    <row r="76" spans="1:9" ht="16" thickBot="1" x14ac:dyDescent="0.25">
      <c r="B76" s="248"/>
      <c r="C76" s="249"/>
      <c r="D76" s="250"/>
      <c r="E76" s="251"/>
    </row>
    <row r="77" spans="1:9" ht="16" x14ac:dyDescent="0.2">
      <c r="B77" s="235" t="s">
        <v>667</v>
      </c>
      <c r="C77" s="236"/>
      <c r="D77" s="237"/>
      <c r="E77" s="238"/>
    </row>
    <row r="78" spans="1:9" ht="16" x14ac:dyDescent="0.2">
      <c r="B78" s="239" t="s">
        <v>663</v>
      </c>
      <c r="C78" s="240"/>
      <c r="D78" s="241"/>
      <c r="E78" s="242"/>
    </row>
    <row r="79" spans="1:9" ht="16" x14ac:dyDescent="0.2">
      <c r="B79" s="243" t="s">
        <v>538</v>
      </c>
      <c r="C79" s="240"/>
      <c r="D79" s="241"/>
      <c r="E79" s="242"/>
      <c r="I79" s="260"/>
    </row>
    <row r="80" spans="1:9" x14ac:dyDescent="0.2">
      <c r="B80" s="257" t="s">
        <v>540</v>
      </c>
      <c r="C80" s="240"/>
      <c r="D80" s="241"/>
      <c r="E80" s="242"/>
      <c r="I80" s="260"/>
    </row>
    <row r="81" spans="1:5" x14ac:dyDescent="0.2">
      <c r="B81" s="244"/>
      <c r="C81" s="240"/>
      <c r="D81" s="241"/>
      <c r="E81" s="242"/>
    </row>
    <row r="82" spans="1:5" ht="16" x14ac:dyDescent="0.2">
      <c r="B82" s="246" t="s">
        <v>566</v>
      </c>
      <c r="C82" s="240"/>
      <c r="D82" s="241"/>
      <c r="E82" s="242"/>
    </row>
    <row r="83" spans="1:5" ht="68" x14ac:dyDescent="0.2">
      <c r="A83" s="213">
        <v>1.5</v>
      </c>
      <c r="B83" s="246" t="s">
        <v>567</v>
      </c>
      <c r="C83" s="222"/>
      <c r="D83" s="262" t="e">
        <f>VLOOKUP(C83,VLOOK!B49:C51,2,FALSE)</f>
        <v>#N/A</v>
      </c>
      <c r="E83" s="245"/>
    </row>
    <row r="84" spans="1:5" x14ac:dyDescent="0.2">
      <c r="B84" s="244"/>
      <c r="C84" s="240"/>
      <c r="D84" s="241"/>
      <c r="E84" s="242"/>
    </row>
    <row r="85" spans="1:5" x14ac:dyDescent="0.2">
      <c r="B85" s="263"/>
      <c r="C85" s="240"/>
      <c r="D85" s="241"/>
      <c r="E85" s="242"/>
    </row>
    <row r="86" spans="1:5" ht="32" x14ac:dyDescent="0.2">
      <c r="A86" s="213">
        <v>1.5</v>
      </c>
      <c r="B86" s="246" t="s">
        <v>668</v>
      </c>
      <c r="C86" s="222"/>
      <c r="D86" s="262" t="e">
        <f>VLOOKUP(C86,VLOOK!B52:C54,2,FALSE)</f>
        <v>#N/A</v>
      </c>
      <c r="E86" s="245"/>
    </row>
    <row r="87" spans="1:5" x14ac:dyDescent="0.2">
      <c r="B87" s="246"/>
      <c r="C87" s="240"/>
      <c r="D87" s="241"/>
      <c r="E87" s="242"/>
    </row>
    <row r="88" spans="1:5" ht="48" x14ac:dyDescent="0.2">
      <c r="A88" s="213">
        <v>1.5</v>
      </c>
      <c r="B88" s="246" t="s">
        <v>569</v>
      </c>
      <c r="C88" s="222"/>
      <c r="D88" s="262" t="e">
        <f>VLOOKUP(C88,VLOOK!B54:C56,2,FALSE)</f>
        <v>#N/A</v>
      </c>
      <c r="E88" s="265" t="s">
        <v>570</v>
      </c>
    </row>
    <row r="89" spans="1:5" x14ac:dyDescent="0.2">
      <c r="B89" s="263"/>
      <c r="C89" s="240"/>
      <c r="D89" s="241"/>
      <c r="E89" s="242"/>
    </row>
    <row r="90" spans="1:5" ht="16" x14ac:dyDescent="0.2">
      <c r="A90" s="213">
        <v>1.4</v>
      </c>
      <c r="B90" s="244" t="s">
        <v>669</v>
      </c>
      <c r="C90" s="240"/>
      <c r="D90" s="241"/>
      <c r="E90" s="242"/>
    </row>
    <row r="91" spans="1:5" ht="128" x14ac:dyDescent="0.2">
      <c r="B91" s="266" t="s">
        <v>571</v>
      </c>
      <c r="C91" s="222"/>
      <c r="D91" s="241" t="e">
        <f>VLOOKUP(C91,VLOOK!$B$76:$C$78,2,FALSE)</f>
        <v>#N/A</v>
      </c>
      <c r="E91" s="245"/>
    </row>
    <row r="92" spans="1:5" x14ac:dyDescent="0.2">
      <c r="B92" s="246"/>
      <c r="C92" s="240"/>
      <c r="D92" s="241"/>
      <c r="E92" s="242"/>
    </row>
    <row r="93" spans="1:5" ht="54.75" customHeight="1" x14ac:dyDescent="0.2">
      <c r="A93" s="213">
        <v>1.5</v>
      </c>
      <c r="B93" s="244" t="s">
        <v>572</v>
      </c>
      <c r="C93" s="222"/>
      <c r="D93" s="241" t="e">
        <f>VLOOKUP(C93,VLOOK!$B$76:$C$78,2,FALSE)</f>
        <v>#N/A</v>
      </c>
      <c r="E93" s="245"/>
    </row>
    <row r="94" spans="1:5" ht="16" thickBot="1" x14ac:dyDescent="0.25">
      <c r="B94" s="267"/>
      <c r="C94" s="249"/>
      <c r="D94" s="250"/>
      <c r="E94" s="251"/>
    </row>
    <row r="95" spans="1:5" ht="16" x14ac:dyDescent="0.2">
      <c r="B95" s="259" t="s">
        <v>670</v>
      </c>
      <c r="C95" s="236"/>
      <c r="D95" s="237"/>
      <c r="E95" s="238"/>
    </row>
    <row r="96" spans="1:5" ht="30.5" customHeight="1" x14ac:dyDescent="0.2">
      <c r="B96" s="239" t="s">
        <v>671</v>
      </c>
      <c r="C96" s="240"/>
      <c r="D96" s="241"/>
      <c r="E96" s="242"/>
    </row>
    <row r="97" spans="1:14" ht="16" x14ac:dyDescent="0.2">
      <c r="B97" s="243" t="s">
        <v>538</v>
      </c>
      <c r="C97" s="240"/>
      <c r="D97" s="241"/>
      <c r="E97" s="242"/>
    </row>
    <row r="98" spans="1:14" x14ac:dyDescent="0.2">
      <c r="B98" s="257" t="s">
        <v>540</v>
      </c>
      <c r="C98" s="240"/>
      <c r="D98" s="241"/>
      <c r="E98" s="242"/>
      <c r="I98" s="260"/>
    </row>
    <row r="99" spans="1:14" x14ac:dyDescent="0.2">
      <c r="B99" s="244"/>
      <c r="C99" s="240"/>
      <c r="D99" s="241"/>
      <c r="E99" s="242"/>
      <c r="I99" s="260"/>
    </row>
    <row r="100" spans="1:14" ht="16" x14ac:dyDescent="0.2">
      <c r="A100" s="213">
        <v>1.3</v>
      </c>
      <c r="B100" s="246" t="s">
        <v>672</v>
      </c>
      <c r="C100" s="222"/>
      <c r="D100" s="241" t="e">
        <f>VLOOKUP(C100,VLOOK!B85:C87,2,FALSE)</f>
        <v>#N/A</v>
      </c>
      <c r="E100" s="245"/>
    </row>
    <row r="101" spans="1:14" x14ac:dyDescent="0.2">
      <c r="B101" s="263"/>
      <c r="C101" s="240"/>
      <c r="D101" s="241"/>
      <c r="E101" s="242"/>
    </row>
    <row r="102" spans="1:14" ht="16" x14ac:dyDescent="0.2">
      <c r="A102" s="213">
        <v>1.3</v>
      </c>
      <c r="B102" s="246" t="s">
        <v>573</v>
      </c>
      <c r="C102" s="240"/>
      <c r="D102" s="241"/>
      <c r="E102" s="242"/>
    </row>
    <row r="103" spans="1:14" ht="16" x14ac:dyDescent="0.2">
      <c r="B103" s="269" t="s">
        <v>673</v>
      </c>
      <c r="C103" s="270"/>
      <c r="D103" s="241"/>
      <c r="E103" s="242"/>
    </row>
    <row r="104" spans="1:14" x14ac:dyDescent="0.2">
      <c r="B104" s="271" t="s">
        <v>674</v>
      </c>
      <c r="C104" s="270"/>
      <c r="D104" s="241"/>
      <c r="E104" s="268"/>
    </row>
    <row r="105" spans="1:14" x14ac:dyDescent="0.2">
      <c r="B105" s="271" t="s">
        <v>574</v>
      </c>
      <c r="C105" s="270"/>
      <c r="D105" s="241"/>
      <c r="E105" s="268"/>
    </row>
    <row r="106" spans="1:14" x14ac:dyDescent="0.2">
      <c r="B106" s="271"/>
      <c r="C106" s="240"/>
      <c r="D106" s="241"/>
      <c r="E106" s="268"/>
    </row>
    <row r="107" spans="1:14" ht="32" x14ac:dyDescent="0.2">
      <c r="A107" s="213">
        <v>4.0999999999999996</v>
      </c>
      <c r="B107" s="246" t="s">
        <v>575</v>
      </c>
      <c r="C107" s="222"/>
      <c r="D107" s="241"/>
      <c r="E107" s="245"/>
      <c r="M107" s="258"/>
      <c r="N107" s="258"/>
    </row>
    <row r="108" spans="1:14" x14ac:dyDescent="0.2">
      <c r="B108" s="246"/>
      <c r="C108" s="240"/>
      <c r="D108" s="241"/>
      <c r="E108" s="242"/>
      <c r="M108" s="258"/>
      <c r="N108" s="258"/>
    </row>
    <row r="109" spans="1:14" ht="16" x14ac:dyDescent="0.2">
      <c r="A109" s="213">
        <v>4.2</v>
      </c>
      <c r="B109" s="246" t="s">
        <v>617</v>
      </c>
      <c r="C109" s="222"/>
      <c r="D109" s="241" t="e">
        <f>VLOOKUP(C109,VLOOK!B90:C92,2,FALSE)</f>
        <v>#N/A</v>
      </c>
      <c r="E109" s="245"/>
    </row>
    <row r="110" spans="1:14" x14ac:dyDescent="0.2">
      <c r="B110" s="263"/>
      <c r="C110" s="240"/>
      <c r="D110" s="241"/>
      <c r="E110" s="242"/>
      <c r="H110" s="260"/>
      <c r="I110" s="260"/>
    </row>
    <row r="111" spans="1:14" ht="32.25" customHeight="1" x14ac:dyDescent="0.2">
      <c r="A111" s="213">
        <v>4.0999999999999996</v>
      </c>
      <c r="B111" s="246" t="s">
        <v>576</v>
      </c>
      <c r="C111" s="222"/>
      <c r="D111" s="241" t="e">
        <f>VLOOKUP(C111,VLOOK!B94:C96,2,FALSE)</f>
        <v>#N/A</v>
      </c>
      <c r="E111" s="245"/>
    </row>
    <row r="112" spans="1:14" ht="32.25" customHeight="1" x14ac:dyDescent="0.2">
      <c r="A112" s="272"/>
      <c r="B112" s="244" t="s">
        <v>675</v>
      </c>
      <c r="C112" s="222"/>
      <c r="D112" s="241" t="e">
        <f>VLOOKUP(C112,VLOOK!B95:C97,2,FALSE)</f>
        <v>#N/A</v>
      </c>
      <c r="E112" s="245"/>
    </row>
    <row r="113" spans="1:13" ht="16" thickBot="1" x14ac:dyDescent="0.25">
      <c r="B113" s="273"/>
      <c r="C113" s="249"/>
      <c r="D113" s="250"/>
      <c r="E113" s="251"/>
    </row>
    <row r="114" spans="1:13" ht="16" x14ac:dyDescent="0.2">
      <c r="B114" s="259" t="s">
        <v>676</v>
      </c>
      <c r="C114" s="236"/>
      <c r="D114" s="237"/>
      <c r="E114" s="238"/>
    </row>
    <row r="115" spans="1:13" ht="16" x14ac:dyDescent="0.2">
      <c r="B115" s="239" t="s">
        <v>663</v>
      </c>
      <c r="C115" s="240"/>
      <c r="D115" s="241"/>
      <c r="E115" s="242"/>
    </row>
    <row r="116" spans="1:13" ht="16" x14ac:dyDescent="0.2">
      <c r="B116" s="243" t="s">
        <v>538</v>
      </c>
      <c r="C116" s="240"/>
      <c r="D116" s="241"/>
      <c r="E116" s="242"/>
    </row>
    <row r="117" spans="1:13" x14ac:dyDescent="0.2">
      <c r="B117" s="257" t="s">
        <v>677</v>
      </c>
      <c r="C117" s="240"/>
      <c r="D117" s="241"/>
      <c r="E117" s="242"/>
      <c r="I117" s="260"/>
    </row>
    <row r="118" spans="1:13" x14ac:dyDescent="0.2">
      <c r="B118" s="244"/>
      <c r="C118" s="240"/>
      <c r="D118" s="241"/>
      <c r="E118" s="242"/>
      <c r="I118" s="260"/>
    </row>
    <row r="119" spans="1:13" ht="53.25" customHeight="1" x14ac:dyDescent="0.2">
      <c r="A119" s="213">
        <v>2.4</v>
      </c>
      <c r="B119" s="246" t="s">
        <v>678</v>
      </c>
      <c r="C119" s="222"/>
      <c r="D119" s="241" t="e">
        <f>VLOOKUP(C119,VLOOK!B98:C100,2,FALSE)</f>
        <v>#N/A</v>
      </c>
      <c r="E119" s="245"/>
      <c r="F119" s="258"/>
      <c r="G119" s="258"/>
    </row>
    <row r="120" spans="1:13" x14ac:dyDescent="0.2">
      <c r="B120" s="246"/>
      <c r="C120" s="240"/>
      <c r="D120" s="241"/>
      <c r="E120" s="242"/>
      <c r="F120" s="258"/>
      <c r="G120" s="258"/>
    </row>
    <row r="121" spans="1:13" ht="32" x14ac:dyDescent="0.2">
      <c r="A121" s="213">
        <v>2.4</v>
      </c>
      <c r="B121" s="246" t="s">
        <v>679</v>
      </c>
      <c r="C121" s="222"/>
      <c r="D121" s="241" t="s">
        <v>680</v>
      </c>
      <c r="E121" s="245"/>
      <c r="L121" s="258"/>
      <c r="M121" s="258"/>
    </row>
    <row r="122" spans="1:13" x14ac:dyDescent="0.2">
      <c r="B122" s="246"/>
      <c r="C122" s="240"/>
      <c r="D122" s="241"/>
      <c r="E122" s="242"/>
      <c r="L122" s="258"/>
      <c r="M122" s="258"/>
    </row>
    <row r="123" spans="1:13" ht="48" x14ac:dyDescent="0.2">
      <c r="A123" s="213">
        <v>2.11</v>
      </c>
      <c r="B123" s="297" t="s">
        <v>577</v>
      </c>
      <c r="C123" s="222"/>
      <c r="D123" s="241"/>
      <c r="E123" s="245"/>
      <c r="F123" s="258"/>
    </row>
    <row r="124" spans="1:13" x14ac:dyDescent="0.2">
      <c r="B124" s="246"/>
      <c r="C124" s="240"/>
      <c r="D124" s="241"/>
      <c r="E124" s="268"/>
      <c r="F124" s="258"/>
    </row>
    <row r="125" spans="1:13" ht="32" x14ac:dyDescent="0.2">
      <c r="A125" s="213">
        <v>2.9</v>
      </c>
      <c r="B125" s="246" t="s">
        <v>578</v>
      </c>
      <c r="C125" s="222"/>
      <c r="D125" s="241" t="e">
        <f>VLOOKUP(C125,VLOOK!B102:C104,2,FALSE)</f>
        <v>#N/A</v>
      </c>
      <c r="E125" s="245"/>
      <c r="I125" s="258"/>
      <c r="J125" s="258"/>
    </row>
    <row r="126" spans="1:13" ht="16" thickBot="1" x14ac:dyDescent="0.25">
      <c r="B126" s="274"/>
      <c r="C126" s="249"/>
      <c r="D126" s="250"/>
      <c r="E126" s="251"/>
      <c r="I126" s="258"/>
      <c r="J126" s="258"/>
    </row>
    <row r="127" spans="1:13" ht="16" x14ac:dyDescent="0.2">
      <c r="B127" s="259" t="s">
        <v>681</v>
      </c>
      <c r="C127" s="236"/>
      <c r="D127" s="237"/>
      <c r="E127" s="238"/>
    </row>
    <row r="128" spans="1:13" ht="16" x14ac:dyDescent="0.2">
      <c r="B128" s="239" t="s">
        <v>663</v>
      </c>
      <c r="C128" s="240"/>
      <c r="D128" s="241"/>
      <c r="E128" s="242"/>
    </row>
    <row r="129" spans="1:14" ht="16" x14ac:dyDescent="0.2">
      <c r="B129" s="243" t="s">
        <v>538</v>
      </c>
      <c r="C129" s="240"/>
      <c r="D129" s="241"/>
      <c r="E129" s="242"/>
      <c r="G129" s="275"/>
      <c r="H129" s="260"/>
    </row>
    <row r="130" spans="1:14" ht="16" x14ac:dyDescent="0.2">
      <c r="B130" s="243" t="s">
        <v>540</v>
      </c>
      <c r="C130" s="240"/>
      <c r="D130" s="241"/>
      <c r="E130" s="242"/>
      <c r="G130" s="275"/>
      <c r="H130" s="260"/>
    </row>
    <row r="131" spans="1:14" x14ac:dyDescent="0.2">
      <c r="B131" s="244"/>
      <c r="C131" s="240"/>
      <c r="D131" s="241"/>
      <c r="E131" s="242"/>
      <c r="G131" s="275"/>
      <c r="H131" s="260"/>
    </row>
    <row r="132" spans="1:14" ht="92.5" customHeight="1" x14ac:dyDescent="0.2">
      <c r="A132" s="213">
        <v>2.13</v>
      </c>
      <c r="B132" s="246" t="s">
        <v>682</v>
      </c>
      <c r="C132" s="222"/>
      <c r="D132" s="276" t="e">
        <f>VLOOKUP(C132,VLOOK!B106:C108,2,FALSE)</f>
        <v>#N/A</v>
      </c>
      <c r="E132" s="277"/>
    </row>
    <row r="133" spans="1:14" x14ac:dyDescent="0.2">
      <c r="B133" s="263"/>
      <c r="C133" s="240"/>
      <c r="D133" s="241"/>
      <c r="E133" s="242"/>
    </row>
    <row r="134" spans="1:14" x14ac:dyDescent="0.2">
      <c r="B134" s="278"/>
      <c r="C134" s="240"/>
      <c r="D134" s="241"/>
      <c r="E134" s="242"/>
    </row>
    <row r="135" spans="1:14" ht="32" x14ac:dyDescent="0.2">
      <c r="A135" s="213">
        <v>2.2000000000000002</v>
      </c>
      <c r="B135" s="246" t="s">
        <v>581</v>
      </c>
      <c r="C135" s="222"/>
      <c r="D135" s="241" t="e">
        <f>VLOOKUP(C135,VLOOK!B110:C112,2,FALSE)</f>
        <v>#N/A</v>
      </c>
      <c r="E135" s="245"/>
    </row>
    <row r="136" spans="1:14" x14ac:dyDescent="0.2">
      <c r="B136" s="246"/>
      <c r="C136" s="240"/>
      <c r="D136" s="241"/>
      <c r="E136" s="242"/>
    </row>
    <row r="137" spans="1:14" ht="32" x14ac:dyDescent="0.2">
      <c r="A137" s="213">
        <v>2.2000000000000002</v>
      </c>
      <c r="B137" s="246" t="s">
        <v>582</v>
      </c>
      <c r="C137" s="222"/>
      <c r="D137" s="241"/>
      <c r="E137" s="245"/>
      <c r="M137" s="258"/>
      <c r="N137" s="258"/>
    </row>
    <row r="138" spans="1:14" x14ac:dyDescent="0.2">
      <c r="B138" s="246"/>
      <c r="C138" s="240"/>
      <c r="D138" s="241"/>
      <c r="E138" s="242"/>
      <c r="M138" s="258"/>
      <c r="N138" s="258"/>
    </row>
    <row r="139" spans="1:14" ht="18.75" customHeight="1" x14ac:dyDescent="0.2">
      <c r="A139" s="213">
        <v>2.2000000000000002</v>
      </c>
      <c r="B139" s="246" t="s">
        <v>583</v>
      </c>
      <c r="C139" s="222"/>
      <c r="D139" s="241" t="e">
        <f>VLOOKUP(C139,VLOOK!B114:C116,2,FALSE)</f>
        <v>#N/A</v>
      </c>
      <c r="E139" s="245"/>
      <c r="F139" s="258"/>
      <c r="G139" s="258"/>
    </row>
    <row r="140" spans="1:14" x14ac:dyDescent="0.2">
      <c r="B140" s="263"/>
      <c r="C140" s="240"/>
      <c r="D140" s="241"/>
      <c r="E140" s="242"/>
    </row>
    <row r="141" spans="1:14" ht="32" x14ac:dyDescent="0.2">
      <c r="A141" s="213">
        <v>2.2000000000000002</v>
      </c>
      <c r="B141" s="246" t="s">
        <v>683</v>
      </c>
      <c r="C141" s="222"/>
      <c r="D141" s="241" t="e">
        <f>VLOOKUP(C141,VLOOK!$B$80:$C$82,2,FALSE)</f>
        <v>#N/A</v>
      </c>
      <c r="E141" s="245"/>
      <c r="H141" s="258"/>
      <c r="I141" s="258"/>
    </row>
    <row r="142" spans="1:14" x14ac:dyDescent="0.2">
      <c r="B142" s="244"/>
      <c r="C142" s="240"/>
      <c r="D142" s="241"/>
      <c r="E142" s="242"/>
    </row>
    <row r="143" spans="1:14" ht="32" x14ac:dyDescent="0.2">
      <c r="A143" s="213">
        <v>2.9</v>
      </c>
      <c r="B143" s="246" t="s">
        <v>684</v>
      </c>
      <c r="C143" s="222"/>
      <c r="D143" s="241" t="e">
        <f>VLOOKUP(C143,VLOOK!B118:C121,2,FALSE)</f>
        <v>#N/A</v>
      </c>
      <c r="E143" s="245"/>
      <c r="K143" s="258"/>
      <c r="L143" s="258"/>
      <c r="M143" s="258"/>
    </row>
    <row r="144" spans="1:14" ht="16.25" customHeight="1" x14ac:dyDescent="0.2">
      <c r="B144" s="246"/>
      <c r="C144" s="240"/>
      <c r="D144" s="241" t="e">
        <f>VLOOKUP(C143,VLOOK!B124:C127,2,FALSE)</f>
        <v>#N/A</v>
      </c>
      <c r="E144" s="245"/>
      <c r="K144" s="258"/>
      <c r="L144" s="258"/>
      <c r="M144" s="258"/>
    </row>
    <row r="145" spans="1:8" x14ac:dyDescent="0.2">
      <c r="B145" s="246"/>
      <c r="C145" s="240"/>
      <c r="D145" s="241"/>
      <c r="E145" s="242"/>
    </row>
    <row r="146" spans="1:8" ht="32" x14ac:dyDescent="0.2">
      <c r="A146" s="213">
        <v>2.2999999999999998</v>
      </c>
      <c r="B146" s="246" t="s">
        <v>584</v>
      </c>
      <c r="C146" s="222"/>
      <c r="D146" s="241"/>
      <c r="E146" s="242"/>
    </row>
    <row r="147" spans="1:8" x14ac:dyDescent="0.2">
      <c r="B147" s="246"/>
      <c r="C147" s="240"/>
      <c r="D147" s="241"/>
      <c r="E147" s="242"/>
    </row>
    <row r="148" spans="1:8" ht="48" customHeight="1" x14ac:dyDescent="0.2">
      <c r="A148" s="213">
        <v>2.1</v>
      </c>
      <c r="B148" s="246" t="s">
        <v>618</v>
      </c>
      <c r="C148" s="240"/>
      <c r="D148" s="241" t="s">
        <v>685</v>
      </c>
      <c r="E148" s="245"/>
    </row>
    <row r="149" spans="1:8" x14ac:dyDescent="0.2">
      <c r="B149" s="246"/>
      <c r="C149" s="240"/>
      <c r="D149" s="241"/>
      <c r="E149" s="242"/>
    </row>
    <row r="150" spans="1:8" ht="32" x14ac:dyDescent="0.2">
      <c r="A150" s="213">
        <v>2.1</v>
      </c>
      <c r="B150" s="246" t="s">
        <v>587</v>
      </c>
      <c r="C150" s="240"/>
      <c r="D150" s="241" t="s">
        <v>685</v>
      </c>
      <c r="E150" s="245"/>
    </row>
    <row r="151" spans="1:8" x14ac:dyDescent="0.2">
      <c r="B151" s="246"/>
      <c r="C151" s="240"/>
      <c r="D151" s="241"/>
      <c r="E151" s="242"/>
    </row>
    <row r="152" spans="1:8" ht="16" x14ac:dyDescent="0.2">
      <c r="A152" s="213">
        <v>2.2999999999999998</v>
      </c>
      <c r="B152" s="246" t="s">
        <v>588</v>
      </c>
      <c r="C152" s="222"/>
      <c r="D152" s="241" t="e">
        <f>VLOOKUP(C152,VLOOK!B129:C131,2,FALSE)</f>
        <v>#N/A</v>
      </c>
      <c r="E152" s="245"/>
      <c r="F152" s="258"/>
    </row>
    <row r="153" spans="1:8" x14ac:dyDescent="0.2">
      <c r="B153" s="263"/>
      <c r="C153" s="240"/>
      <c r="D153" s="241"/>
      <c r="E153" s="242"/>
    </row>
    <row r="154" spans="1:8" ht="16" x14ac:dyDescent="0.2">
      <c r="A154" s="213">
        <v>2.4</v>
      </c>
      <c r="B154" s="246" t="s">
        <v>686</v>
      </c>
      <c r="C154" s="222"/>
      <c r="D154" s="241"/>
      <c r="E154" s="268"/>
    </row>
    <row r="155" spans="1:8" x14ac:dyDescent="0.2">
      <c r="B155" s="246"/>
      <c r="C155" s="240"/>
      <c r="D155" s="241"/>
      <c r="E155" s="268"/>
    </row>
    <row r="156" spans="1:8" ht="16.5" customHeight="1" x14ac:dyDescent="0.2">
      <c r="A156" s="213">
        <v>2.7</v>
      </c>
      <c r="B156" s="246" t="s">
        <v>687</v>
      </c>
      <c r="C156" s="240"/>
      <c r="D156" s="241" t="s">
        <v>688</v>
      </c>
      <c r="E156" s="245"/>
    </row>
    <row r="157" spans="1:8" x14ac:dyDescent="0.2">
      <c r="B157" s="246"/>
      <c r="C157" s="240"/>
      <c r="D157" s="241"/>
      <c r="E157" s="242"/>
    </row>
    <row r="158" spans="1:8" ht="32" x14ac:dyDescent="0.2">
      <c r="A158" s="213">
        <v>2.7</v>
      </c>
      <c r="B158" s="246" t="s">
        <v>589</v>
      </c>
      <c r="C158" s="222"/>
      <c r="D158" s="241"/>
      <c r="E158" s="242"/>
      <c r="G158" s="258"/>
      <c r="H158" s="258"/>
    </row>
    <row r="159" spans="1:8" x14ac:dyDescent="0.2">
      <c r="B159" s="246"/>
      <c r="C159" s="240"/>
      <c r="D159" s="241"/>
      <c r="E159" s="242"/>
      <c r="G159" s="258"/>
      <c r="H159" s="258"/>
    </row>
    <row r="160" spans="1:8" ht="32" x14ac:dyDescent="0.2">
      <c r="A160" s="213">
        <v>2.7</v>
      </c>
      <c r="B160" s="246" t="s">
        <v>689</v>
      </c>
      <c r="C160" s="222"/>
      <c r="D160" s="241" t="s">
        <v>688</v>
      </c>
      <c r="E160" s="245"/>
    </row>
    <row r="161" spans="1:9" x14ac:dyDescent="0.2">
      <c r="B161" s="246"/>
      <c r="C161" s="240"/>
      <c r="D161" s="241"/>
      <c r="E161" s="242"/>
    </row>
    <row r="162" spans="1:9" ht="32" x14ac:dyDescent="0.2">
      <c r="A162" s="213">
        <v>2.7</v>
      </c>
      <c r="B162" s="246" t="s">
        <v>590</v>
      </c>
      <c r="C162" s="222"/>
      <c r="D162" s="241" t="e">
        <f>VLOOKUP(C162,VLOOK!B133:C135,2,FALSE)</f>
        <v>#N/A</v>
      </c>
      <c r="E162" s="242"/>
      <c r="G162" s="258"/>
      <c r="H162" s="258"/>
    </row>
    <row r="163" spans="1:9" x14ac:dyDescent="0.2">
      <c r="B163" s="246"/>
      <c r="C163" s="240"/>
      <c r="D163" s="241"/>
      <c r="E163" s="242"/>
      <c r="G163" s="258"/>
      <c r="H163" s="258"/>
    </row>
    <row r="164" spans="1:9" ht="44.5" customHeight="1" x14ac:dyDescent="0.2">
      <c r="A164" s="213">
        <v>2.7</v>
      </c>
      <c r="B164" s="246" t="s">
        <v>591</v>
      </c>
      <c r="C164" s="222"/>
      <c r="D164" s="241" t="e">
        <f>VLOOKUP(C164,VLOOK!B138:C140,2,FALSE)</f>
        <v>#N/A</v>
      </c>
      <c r="E164" s="277"/>
    </row>
    <row r="165" spans="1:9" x14ac:dyDescent="0.2">
      <c r="B165" s="263"/>
      <c r="C165" s="240"/>
      <c r="D165" s="241"/>
      <c r="E165" s="242"/>
    </row>
    <row r="166" spans="1:9" ht="32" x14ac:dyDescent="0.2">
      <c r="A166" s="213">
        <v>2.8</v>
      </c>
      <c r="B166" s="246" t="s">
        <v>593</v>
      </c>
      <c r="C166" s="222"/>
      <c r="D166" s="241"/>
      <c r="E166" s="277"/>
      <c r="F166" s="258"/>
      <c r="G166" s="258"/>
    </row>
    <row r="167" spans="1:9" x14ac:dyDescent="0.2">
      <c r="B167" s="246"/>
      <c r="C167" s="240"/>
      <c r="D167" s="241"/>
      <c r="E167" s="242"/>
    </row>
    <row r="168" spans="1:9" ht="48" x14ac:dyDescent="0.2">
      <c r="A168" s="213">
        <v>2.8</v>
      </c>
      <c r="B168" s="246" t="s">
        <v>690</v>
      </c>
      <c r="C168" s="222"/>
      <c r="D168" s="241"/>
      <c r="E168" s="277"/>
    </row>
    <row r="169" spans="1:9" x14ac:dyDescent="0.2">
      <c r="B169" s="246"/>
      <c r="C169" s="240"/>
      <c r="D169" s="241"/>
      <c r="E169" s="242"/>
    </row>
    <row r="170" spans="1:9" ht="32" x14ac:dyDescent="0.2">
      <c r="A170" s="213">
        <v>2.8</v>
      </c>
      <c r="B170" s="246" t="s">
        <v>691</v>
      </c>
      <c r="C170" s="222"/>
      <c r="D170" s="241" t="e">
        <f>VLOOKUP(C170,VLOOK!B143:C145,2,FALSE)</f>
        <v>#N/A</v>
      </c>
      <c r="E170" s="245"/>
    </row>
    <row r="171" spans="1:9" ht="16" thickBot="1" x14ac:dyDescent="0.25">
      <c r="B171" s="274"/>
      <c r="C171" s="249"/>
      <c r="D171" s="250"/>
      <c r="E171" s="251"/>
    </row>
    <row r="172" spans="1:9" ht="16" x14ac:dyDescent="0.2">
      <c r="B172" s="259" t="s">
        <v>692</v>
      </c>
      <c r="C172" s="236"/>
      <c r="D172" s="237"/>
      <c r="E172" s="238"/>
    </row>
    <row r="173" spans="1:9" ht="16" x14ac:dyDescent="0.2">
      <c r="B173" s="239" t="s">
        <v>663</v>
      </c>
      <c r="C173" s="240"/>
      <c r="D173" s="241"/>
      <c r="E173" s="242"/>
    </row>
    <row r="174" spans="1:9" ht="16" x14ac:dyDescent="0.2">
      <c r="B174" s="243" t="s">
        <v>538</v>
      </c>
      <c r="C174" s="240"/>
      <c r="D174" s="241"/>
      <c r="E174" s="242"/>
      <c r="I174" s="260"/>
    </row>
    <row r="175" spans="1:9" x14ac:dyDescent="0.2">
      <c r="B175" s="257" t="s">
        <v>540</v>
      </c>
      <c r="C175" s="240"/>
      <c r="D175" s="241"/>
      <c r="E175" s="242"/>
      <c r="I175" s="260"/>
    </row>
    <row r="176" spans="1:9" x14ac:dyDescent="0.2">
      <c r="B176" s="244"/>
      <c r="C176" s="240"/>
      <c r="D176" s="241"/>
      <c r="E176" s="242"/>
      <c r="I176" s="260"/>
    </row>
    <row r="177" spans="1:10" ht="32" x14ac:dyDescent="0.2">
      <c r="A177" s="213">
        <v>2.1</v>
      </c>
      <c r="B177" s="246" t="s">
        <v>594</v>
      </c>
      <c r="C177" s="222"/>
      <c r="D177" s="241" t="e">
        <f>VLOOKUP(C177,VLOOK!$B$80:$C$82,2,FALSE)</f>
        <v>#N/A</v>
      </c>
      <c r="E177" s="245"/>
      <c r="I177" s="258"/>
      <c r="J177" s="258"/>
    </row>
    <row r="178" spans="1:10" x14ac:dyDescent="0.2">
      <c r="B178" s="246"/>
      <c r="C178" s="240"/>
      <c r="D178" s="241"/>
      <c r="E178" s="242"/>
      <c r="I178" s="258"/>
      <c r="J178" s="258"/>
    </row>
    <row r="179" spans="1:10" ht="16" x14ac:dyDescent="0.2">
      <c r="A179" s="213">
        <v>2.7</v>
      </c>
      <c r="B179" s="246" t="s">
        <v>595</v>
      </c>
      <c r="C179" s="222"/>
      <c r="D179" s="241" t="e">
        <f>VLOOKUP(C179,VLOOK!$B$80:$C$82,2,FALSE)</f>
        <v>#N/A</v>
      </c>
      <c r="E179" s="245"/>
      <c r="F179" s="258"/>
    </row>
    <row r="180" spans="1:10" x14ac:dyDescent="0.2">
      <c r="B180" s="263"/>
      <c r="C180" s="240"/>
      <c r="D180" s="241"/>
      <c r="E180" s="242"/>
    </row>
    <row r="181" spans="1:10" ht="45.75" customHeight="1" x14ac:dyDescent="0.2">
      <c r="A181" s="213">
        <v>2.7</v>
      </c>
      <c r="B181" s="246" t="s">
        <v>693</v>
      </c>
      <c r="C181" s="222"/>
      <c r="D181" s="241" t="e">
        <f>VLOOKUP(C181,VLOOK!B148:C150,2,FALSE)</f>
        <v>#N/A</v>
      </c>
      <c r="E181" s="245"/>
      <c r="F181" s="258"/>
    </row>
    <row r="182" spans="1:10" x14ac:dyDescent="0.2">
      <c r="B182" s="263"/>
      <c r="C182" s="240"/>
      <c r="D182" s="256"/>
      <c r="E182" s="242"/>
    </row>
    <row r="183" spans="1:10" x14ac:dyDescent="0.2">
      <c r="B183" s="263"/>
      <c r="C183" s="240"/>
      <c r="D183" s="241"/>
      <c r="E183" s="242"/>
    </row>
    <row r="184" spans="1:10" ht="16" x14ac:dyDescent="0.2">
      <c r="A184" s="213">
        <v>2.7</v>
      </c>
      <c r="B184" s="246" t="s">
        <v>694</v>
      </c>
      <c r="C184" s="222"/>
      <c r="D184" s="241" t="e">
        <f>VLOOKUP(C184,VLOOK!$B$80:$C$82,2,FALSE)</f>
        <v>#N/A</v>
      </c>
      <c r="E184" s="245"/>
    </row>
    <row r="185" spans="1:10" x14ac:dyDescent="0.2">
      <c r="B185" s="246"/>
      <c r="C185" s="240"/>
      <c r="D185" s="241"/>
      <c r="E185" s="242"/>
    </row>
    <row r="186" spans="1:10" ht="16" x14ac:dyDescent="0.2">
      <c r="A186" s="213">
        <v>1.5</v>
      </c>
      <c r="B186" s="246" t="s">
        <v>695</v>
      </c>
      <c r="C186" s="222"/>
      <c r="D186" s="241" t="e">
        <f>VLOOKUP(C186,VLOOK!$B$76:$C$78,2,FALSE)</f>
        <v>#N/A</v>
      </c>
      <c r="E186" s="245"/>
      <c r="F186" s="258"/>
    </row>
    <row r="187" spans="1:10" x14ac:dyDescent="0.2">
      <c r="B187" s="246"/>
      <c r="C187" s="240"/>
      <c r="D187" s="241"/>
      <c r="E187" s="268"/>
      <c r="F187" s="258"/>
    </row>
    <row r="188" spans="1:10" ht="16" x14ac:dyDescent="0.2">
      <c r="A188" s="213">
        <v>2.1</v>
      </c>
      <c r="B188" s="246" t="s">
        <v>596</v>
      </c>
      <c r="C188" s="222"/>
      <c r="D188" s="241" t="e">
        <f>VLOOKUP(C188,VLOOK!B153:C155,2,FALSE)</f>
        <v>#N/A</v>
      </c>
      <c r="E188" s="245"/>
      <c r="F188" s="258"/>
    </row>
    <row r="189" spans="1:10" x14ac:dyDescent="0.2">
      <c r="B189" s="246"/>
      <c r="C189" s="240"/>
      <c r="D189" s="241"/>
      <c r="E189" s="268"/>
      <c r="F189" s="258"/>
    </row>
    <row r="190" spans="1:10" x14ac:dyDescent="0.2">
      <c r="B190" s="263"/>
      <c r="C190" s="240"/>
      <c r="D190" s="241"/>
      <c r="E190" s="242"/>
    </row>
    <row r="191" spans="1:10" ht="32" x14ac:dyDescent="0.2">
      <c r="A191" s="213">
        <v>2.1</v>
      </c>
      <c r="B191" s="246" t="s">
        <v>597</v>
      </c>
      <c r="C191" s="222"/>
      <c r="D191" s="241"/>
      <c r="E191" s="245"/>
      <c r="F191" s="258"/>
    </row>
    <row r="192" spans="1:10" x14ac:dyDescent="0.2">
      <c r="B192" s="246"/>
      <c r="C192" s="240"/>
      <c r="D192" s="241"/>
      <c r="E192" s="268"/>
      <c r="F192" s="258"/>
    </row>
    <row r="193" spans="1:16" ht="16" x14ac:dyDescent="0.2">
      <c r="A193" s="213">
        <v>1.5</v>
      </c>
      <c r="B193" s="246" t="s">
        <v>696</v>
      </c>
      <c r="C193" s="222"/>
      <c r="D193" s="241" t="e">
        <f>VLOOKUP(C193,VLOOK!$B$80:$C$82,2,FALSE)</f>
        <v>#N/A</v>
      </c>
      <c r="E193" s="245"/>
    </row>
    <row r="194" spans="1:16" x14ac:dyDescent="0.2">
      <c r="B194" s="246"/>
      <c r="C194" s="240"/>
      <c r="D194" s="241"/>
      <c r="E194" s="268"/>
    </row>
    <row r="195" spans="1:16" ht="32" x14ac:dyDescent="0.2">
      <c r="A195" s="213">
        <v>2.1</v>
      </c>
      <c r="B195" s="246" t="s">
        <v>697</v>
      </c>
      <c r="C195" s="222"/>
      <c r="D195" s="241" t="e">
        <f>VLOOKUP(C195,VLOOK!B158:C160,2,FALSE)</f>
        <v>#N/A</v>
      </c>
      <c r="E195" s="245"/>
      <c r="L195" s="258"/>
      <c r="M195" s="258"/>
    </row>
    <row r="196" spans="1:16" x14ac:dyDescent="0.2">
      <c r="B196" s="246"/>
      <c r="C196" s="240"/>
      <c r="D196" s="241"/>
      <c r="E196" s="242"/>
      <c r="L196" s="258"/>
      <c r="M196" s="258"/>
    </row>
    <row r="197" spans="1:16" ht="16" x14ac:dyDescent="0.2">
      <c r="A197" s="213">
        <v>2.1</v>
      </c>
      <c r="B197" s="246" t="s">
        <v>698</v>
      </c>
      <c r="C197" s="222"/>
      <c r="D197" s="241" t="e">
        <f>VLOOKUP(C197,VLOOK!$B$80:$C$82,2,FALSE)</f>
        <v>#N/A</v>
      </c>
      <c r="E197" s="245"/>
    </row>
    <row r="198" spans="1:16" x14ac:dyDescent="0.2">
      <c r="B198" s="246"/>
      <c r="C198" s="240"/>
      <c r="D198" s="241"/>
      <c r="E198" s="242"/>
    </row>
    <row r="199" spans="1:16" ht="32" x14ac:dyDescent="0.2">
      <c r="A199" s="213">
        <v>2.1</v>
      </c>
      <c r="B199" s="246" t="s">
        <v>699</v>
      </c>
      <c r="C199" s="222"/>
      <c r="D199" s="241" t="e">
        <f>VLOOKUP(C199,VLOOK!B162:C164,2,FALSE)</f>
        <v>#N/A</v>
      </c>
      <c r="E199" s="245"/>
      <c r="M199" s="258"/>
      <c r="N199" s="258"/>
    </row>
    <row r="200" spans="1:16" x14ac:dyDescent="0.2">
      <c r="B200" s="246"/>
      <c r="C200" s="240"/>
      <c r="D200" s="241"/>
      <c r="E200" s="242"/>
      <c r="M200" s="258"/>
      <c r="N200" s="258"/>
    </row>
    <row r="201" spans="1:16" ht="32" x14ac:dyDescent="0.2">
      <c r="A201" s="213">
        <v>2.7</v>
      </c>
      <c r="B201" s="246" t="s">
        <v>700</v>
      </c>
      <c r="C201" s="222"/>
      <c r="D201" s="241"/>
      <c r="E201" s="245"/>
      <c r="O201" s="258"/>
      <c r="P201" s="258"/>
    </row>
    <row r="202" spans="1:16" x14ac:dyDescent="0.2">
      <c r="B202" s="246"/>
      <c r="C202" s="240"/>
      <c r="D202" s="241"/>
      <c r="E202" s="242"/>
      <c r="O202" s="258"/>
      <c r="P202" s="258"/>
    </row>
    <row r="203" spans="1:16" ht="33" thickBot="1" x14ac:dyDescent="0.25">
      <c r="A203" s="213">
        <v>2.2000000000000002</v>
      </c>
      <c r="B203" s="274" t="s">
        <v>598</v>
      </c>
      <c r="C203" s="279"/>
      <c r="D203" s="241" t="e">
        <f>VLOOKUP(C203,VLOOK!$B$80:$C$82,2,FALSE)</f>
        <v>#N/A</v>
      </c>
      <c r="E203" s="245"/>
    </row>
    <row r="204" spans="1:16" x14ac:dyDescent="0.2">
      <c r="B204" s="280"/>
      <c r="C204" s="236"/>
      <c r="D204" s="237"/>
      <c r="E204" s="238"/>
      <c r="J204" s="258"/>
      <c r="K204" s="258"/>
    </row>
    <row r="205" spans="1:16" ht="16" x14ac:dyDescent="0.2">
      <c r="B205" s="281" t="s">
        <v>701</v>
      </c>
      <c r="C205" s="240"/>
      <c r="D205" s="241"/>
      <c r="E205" s="242"/>
    </row>
    <row r="206" spans="1:16" ht="16" x14ac:dyDescent="0.2">
      <c r="B206" s="239" t="s">
        <v>663</v>
      </c>
      <c r="C206" s="240"/>
      <c r="D206" s="241"/>
      <c r="E206" s="242"/>
    </row>
    <row r="207" spans="1:16" ht="16" x14ac:dyDescent="0.2">
      <c r="B207" s="243" t="s">
        <v>538</v>
      </c>
      <c r="C207" s="240"/>
      <c r="D207" s="241"/>
      <c r="E207" s="242"/>
      <c r="H207" s="260"/>
    </row>
    <row r="208" spans="1:16" x14ac:dyDescent="0.2">
      <c r="B208" s="257" t="s">
        <v>540</v>
      </c>
      <c r="C208" s="240"/>
      <c r="D208" s="241"/>
      <c r="E208" s="242"/>
      <c r="H208" s="260"/>
    </row>
    <row r="209" spans="1:14" x14ac:dyDescent="0.2">
      <c r="B209" s="244"/>
      <c r="C209" s="240"/>
      <c r="D209" s="241"/>
      <c r="E209" s="242"/>
      <c r="H209" s="260"/>
    </row>
    <row r="210" spans="1:14" ht="16" x14ac:dyDescent="0.2">
      <c r="A210" s="213">
        <v>4.0999999999999996</v>
      </c>
      <c r="B210" s="246" t="s">
        <v>702</v>
      </c>
      <c r="C210" s="222"/>
      <c r="D210" s="241"/>
      <c r="E210" s="245"/>
      <c r="F210" s="258"/>
    </row>
    <row r="211" spans="1:14" x14ac:dyDescent="0.2">
      <c r="B211" s="246"/>
      <c r="C211" s="240"/>
      <c r="D211" s="241"/>
      <c r="E211" s="268"/>
      <c r="F211" s="258"/>
    </row>
    <row r="212" spans="1:14" ht="16" x14ac:dyDescent="0.2">
      <c r="A212" s="213">
        <v>4.3</v>
      </c>
      <c r="B212" s="246" t="s">
        <v>703</v>
      </c>
      <c r="C212" s="222"/>
      <c r="D212" s="241" t="e">
        <f>VLOOKUP(C212,VLOOK!$B$80:$C$82,2,FALSE)</f>
        <v>#N/A</v>
      </c>
      <c r="E212" s="245"/>
      <c r="F212" s="282"/>
    </row>
    <row r="213" spans="1:14" x14ac:dyDescent="0.2">
      <c r="B213" s="246"/>
      <c r="C213" s="240"/>
      <c r="D213" s="241"/>
      <c r="E213" s="268"/>
      <c r="F213" s="282"/>
    </row>
    <row r="214" spans="1:14" ht="32" x14ac:dyDescent="0.2">
      <c r="A214" s="213">
        <v>4.3</v>
      </c>
      <c r="B214" s="246" t="s">
        <v>599</v>
      </c>
      <c r="C214" s="222"/>
      <c r="D214" s="241" t="e">
        <f>VLOOKUP(C214,VLOOK!$B$80:$C$82,2,FALSE)</f>
        <v>#N/A</v>
      </c>
      <c r="E214" s="245"/>
      <c r="M214" s="282"/>
      <c r="N214" s="282"/>
    </row>
    <row r="215" spans="1:14" x14ac:dyDescent="0.2">
      <c r="B215" s="246"/>
      <c r="C215" s="240"/>
      <c r="D215" s="241"/>
      <c r="E215" s="242"/>
      <c r="M215" s="282"/>
      <c r="N215" s="282"/>
    </row>
    <row r="216" spans="1:14" ht="48" x14ac:dyDescent="0.2">
      <c r="A216" s="213">
        <v>4.3</v>
      </c>
      <c r="B216" s="246" t="s">
        <v>600</v>
      </c>
      <c r="C216" s="222"/>
      <c r="D216" s="241"/>
      <c r="E216" s="245"/>
      <c r="F216" s="258"/>
    </row>
    <row r="217" spans="1:14" x14ac:dyDescent="0.2">
      <c r="B217" s="246"/>
      <c r="C217" s="240"/>
      <c r="D217" s="241"/>
      <c r="E217" s="268"/>
      <c r="F217" s="258"/>
    </row>
    <row r="218" spans="1:14" ht="32" x14ac:dyDescent="0.2">
      <c r="A218" s="213">
        <v>4.3</v>
      </c>
      <c r="B218" s="246" t="s">
        <v>601</v>
      </c>
      <c r="C218" s="222"/>
      <c r="D218" s="241" t="e">
        <f>VLOOKUP(C218,VLOOK!B167:C169,2,FALSE)</f>
        <v>#N/A</v>
      </c>
      <c r="E218" s="245"/>
    </row>
    <row r="219" spans="1:14" x14ac:dyDescent="0.2">
      <c r="B219" s="263"/>
      <c r="C219" s="240"/>
      <c r="D219" s="241"/>
      <c r="E219" s="242"/>
    </row>
    <row r="220" spans="1:14" x14ac:dyDescent="0.2">
      <c r="B220" s="263"/>
      <c r="C220" s="240"/>
      <c r="D220" s="241"/>
      <c r="E220" s="242"/>
    </row>
    <row r="221" spans="1:14" ht="48" x14ac:dyDescent="0.2">
      <c r="A221" s="213">
        <v>4.3</v>
      </c>
      <c r="B221" s="246" t="s">
        <v>602</v>
      </c>
      <c r="C221" s="222"/>
      <c r="D221" s="241"/>
      <c r="E221" s="245"/>
      <c r="G221" s="258"/>
      <c r="H221" s="258"/>
    </row>
    <row r="222" spans="1:14" x14ac:dyDescent="0.2">
      <c r="B222" s="246"/>
      <c r="C222" s="240"/>
      <c r="D222" s="241"/>
      <c r="E222" s="242"/>
      <c r="G222" s="258"/>
      <c r="H222" s="258"/>
    </row>
    <row r="223" spans="1:14" ht="48" x14ac:dyDescent="0.2">
      <c r="A223" s="213">
        <v>4.3</v>
      </c>
      <c r="B223" s="246" t="s">
        <v>704</v>
      </c>
      <c r="C223" s="222"/>
      <c r="D223" s="241"/>
      <c r="E223" s="245"/>
    </row>
    <row r="224" spans="1:14" x14ac:dyDescent="0.2">
      <c r="B224" s="246"/>
      <c r="C224" s="240"/>
      <c r="D224" s="241"/>
      <c r="E224" s="242"/>
    </row>
    <row r="225" spans="1:15" ht="42" x14ac:dyDescent="0.2">
      <c r="A225" s="213">
        <v>4.3</v>
      </c>
      <c r="B225" s="246" t="s">
        <v>705</v>
      </c>
      <c r="C225" s="222"/>
      <c r="D225" s="298" t="e">
        <f>VLOOKUP(C225,VLOOK!B172:C174,2,FALSE)</f>
        <v>#N/A</v>
      </c>
      <c r="E225" s="245"/>
    </row>
    <row r="226" spans="1:15" ht="16" thickBot="1" x14ac:dyDescent="0.25">
      <c r="B226" s="274"/>
      <c r="C226" s="249"/>
      <c r="D226" s="250"/>
      <c r="E226" s="251"/>
    </row>
    <row r="227" spans="1:15" x14ac:dyDescent="0.2">
      <c r="B227" s="280"/>
      <c r="C227" s="236"/>
      <c r="D227" s="237"/>
      <c r="E227" s="238"/>
      <c r="G227" s="258"/>
      <c r="H227" s="258"/>
    </row>
    <row r="228" spans="1:15" ht="16" x14ac:dyDescent="0.2">
      <c r="B228" s="283" t="s">
        <v>706</v>
      </c>
      <c r="C228" s="240"/>
      <c r="D228" s="241"/>
      <c r="E228" s="242"/>
    </row>
    <row r="229" spans="1:15" ht="16" x14ac:dyDescent="0.2">
      <c r="B229" s="239" t="s">
        <v>707</v>
      </c>
      <c r="C229" s="240"/>
      <c r="D229" s="241"/>
      <c r="E229" s="242"/>
    </row>
    <row r="230" spans="1:15" ht="16" x14ac:dyDescent="0.2">
      <c r="B230" s="243" t="s">
        <v>538</v>
      </c>
      <c r="C230" s="240"/>
      <c r="D230" s="241"/>
      <c r="E230" s="242"/>
      <c r="H230" s="260"/>
    </row>
    <row r="231" spans="1:15" x14ac:dyDescent="0.2">
      <c r="B231" s="257" t="s">
        <v>540</v>
      </c>
      <c r="C231" s="240"/>
      <c r="D231" s="241"/>
      <c r="E231" s="242"/>
      <c r="H231" s="260"/>
    </row>
    <row r="232" spans="1:15" x14ac:dyDescent="0.2">
      <c r="B232" s="244"/>
      <c r="C232" s="240"/>
      <c r="D232" s="241"/>
      <c r="E232" s="242"/>
      <c r="H232" s="260"/>
    </row>
    <row r="233" spans="1:15" ht="32" x14ac:dyDescent="0.2">
      <c r="A233" s="213">
        <v>1.5</v>
      </c>
      <c r="B233" s="246" t="s">
        <v>603</v>
      </c>
      <c r="C233" s="222"/>
      <c r="D233" s="241"/>
      <c r="E233" s="245"/>
    </row>
    <row r="234" spans="1:15" x14ac:dyDescent="0.2">
      <c r="B234" s="246"/>
      <c r="C234" s="240"/>
      <c r="D234" s="241"/>
      <c r="E234" s="242"/>
    </row>
    <row r="235" spans="1:15" ht="32" x14ac:dyDescent="0.2">
      <c r="A235" s="213">
        <v>1.5</v>
      </c>
      <c r="B235" s="246" t="s">
        <v>604</v>
      </c>
      <c r="C235" s="222"/>
      <c r="D235" s="241" t="e">
        <f>VLOOKUP(C235,VLOOK!B177:C179,2,FALSE)</f>
        <v>#N/A</v>
      </c>
      <c r="E235" s="245"/>
      <c r="N235" s="258"/>
      <c r="O235" s="258"/>
    </row>
    <row r="236" spans="1:15" x14ac:dyDescent="0.2">
      <c r="B236" s="246"/>
      <c r="C236" s="240"/>
      <c r="D236" s="241"/>
      <c r="E236" s="242"/>
    </row>
    <row r="237" spans="1:15" ht="48" x14ac:dyDescent="0.2">
      <c r="A237" s="213">
        <v>1.5</v>
      </c>
      <c r="B237" s="246" t="s">
        <v>708</v>
      </c>
      <c r="C237" s="222"/>
      <c r="D237" s="241"/>
      <c r="E237" s="245"/>
      <c r="F237" s="258"/>
      <c r="G237" s="258"/>
    </row>
    <row r="238" spans="1:15" x14ac:dyDescent="0.2">
      <c r="B238" s="246"/>
      <c r="C238" s="240"/>
      <c r="D238" s="241"/>
      <c r="E238" s="242"/>
      <c r="F238" s="258"/>
      <c r="G238" s="258"/>
    </row>
    <row r="239" spans="1:15" ht="32" x14ac:dyDescent="0.2">
      <c r="A239" s="213">
        <v>1.5</v>
      </c>
      <c r="B239" s="246" t="s">
        <v>523</v>
      </c>
      <c r="C239" s="222"/>
      <c r="D239" s="241"/>
      <c r="E239" s="245"/>
      <c r="I239" s="258"/>
      <c r="J239" s="258"/>
    </row>
    <row r="240" spans="1:15" x14ac:dyDescent="0.2">
      <c r="B240" s="246"/>
      <c r="C240" s="240"/>
      <c r="D240" s="241"/>
      <c r="E240" s="242"/>
      <c r="I240" s="258"/>
      <c r="J240" s="258"/>
    </row>
    <row r="241" spans="1:16" ht="16" x14ac:dyDescent="0.2">
      <c r="A241" s="213">
        <v>1.5</v>
      </c>
      <c r="B241" s="246" t="s">
        <v>709</v>
      </c>
      <c r="C241" s="222"/>
      <c r="D241" s="241"/>
      <c r="E241" s="245"/>
    </row>
    <row r="242" spans="1:16" x14ac:dyDescent="0.2">
      <c r="B242" s="246"/>
      <c r="C242" s="240"/>
      <c r="D242" s="241"/>
      <c r="E242" s="242"/>
    </row>
    <row r="243" spans="1:16" ht="32" x14ac:dyDescent="0.2">
      <c r="A243" s="213">
        <v>1.5</v>
      </c>
      <c r="B243" s="246" t="s">
        <v>710</v>
      </c>
      <c r="C243" s="222"/>
      <c r="D243" s="241"/>
      <c r="E243" s="245"/>
    </row>
    <row r="244" spans="1:16" x14ac:dyDescent="0.2">
      <c r="B244" s="246"/>
      <c r="C244" s="240"/>
      <c r="D244" s="241"/>
      <c r="E244" s="242"/>
    </row>
    <row r="245" spans="1:16" ht="16" x14ac:dyDescent="0.2">
      <c r="A245" s="213">
        <v>1.5</v>
      </c>
      <c r="B245" s="246" t="s">
        <v>711</v>
      </c>
      <c r="C245" s="222"/>
      <c r="D245" s="241" t="e">
        <f>VLOOKUP(C245,VLOOK!B167:C169,2,FALSE)</f>
        <v>#N/A</v>
      </c>
      <c r="E245" s="245"/>
    </row>
    <row r="246" spans="1:16" x14ac:dyDescent="0.2">
      <c r="B246" s="246"/>
      <c r="C246" s="240"/>
      <c r="D246" s="241"/>
      <c r="E246" s="242"/>
    </row>
    <row r="247" spans="1:16" ht="32" x14ac:dyDescent="0.2">
      <c r="A247" s="213">
        <v>1.5</v>
      </c>
      <c r="B247" s="246" t="s">
        <v>712</v>
      </c>
      <c r="C247" s="222"/>
      <c r="D247" s="241"/>
      <c r="E247" s="245"/>
      <c r="O247" s="258"/>
      <c r="P247" s="258"/>
    </row>
    <row r="248" spans="1:16" ht="16" thickBot="1" x14ac:dyDescent="0.25">
      <c r="B248" s="274"/>
      <c r="C248" s="249"/>
      <c r="D248" s="250"/>
      <c r="E248" s="251"/>
      <c r="O248" s="258"/>
      <c r="P248" s="258"/>
    </row>
    <row r="249" spans="1:16" x14ac:dyDescent="0.2">
      <c r="B249" s="284"/>
      <c r="C249" s="236"/>
      <c r="D249" s="237"/>
      <c r="E249" s="238"/>
      <c r="O249" s="258"/>
      <c r="P249" s="258"/>
    </row>
    <row r="250" spans="1:16" ht="16" x14ac:dyDescent="0.2">
      <c r="B250" s="283" t="s">
        <v>605</v>
      </c>
      <c r="C250" s="240"/>
      <c r="D250" s="241"/>
      <c r="E250" s="242"/>
    </row>
    <row r="251" spans="1:16" ht="16" x14ac:dyDescent="0.2">
      <c r="B251" s="239" t="s">
        <v>713</v>
      </c>
      <c r="C251" s="240"/>
      <c r="D251" s="241"/>
      <c r="E251" s="242"/>
    </row>
    <row r="252" spans="1:16" ht="16" x14ac:dyDescent="0.2">
      <c r="B252" s="243" t="s">
        <v>538</v>
      </c>
      <c r="C252" s="240"/>
      <c r="D252" s="241"/>
      <c r="E252" s="242"/>
    </row>
    <row r="253" spans="1:16" x14ac:dyDescent="0.2">
      <c r="B253" s="257" t="s">
        <v>540</v>
      </c>
      <c r="C253" s="240"/>
      <c r="D253" s="241"/>
      <c r="E253" s="242"/>
      <c r="H253" s="260"/>
    </row>
    <row r="254" spans="1:16" x14ac:dyDescent="0.2">
      <c r="B254" s="244"/>
      <c r="C254" s="240"/>
      <c r="D254" s="241"/>
      <c r="E254" s="242"/>
      <c r="H254" s="260"/>
    </row>
    <row r="255" spans="1:16" ht="59.25" customHeight="1" x14ac:dyDescent="0.2">
      <c r="A255" s="213">
        <v>3.1</v>
      </c>
      <c r="B255" s="246" t="s">
        <v>606</v>
      </c>
      <c r="C255" s="222"/>
      <c r="D255" s="285" t="e">
        <f>VLOOKUP(C255,VLOOK!B148:C150,2,FALSE)</f>
        <v>#N/A</v>
      </c>
      <c r="E255" s="245"/>
      <c r="F255" s="286"/>
    </row>
    <row r="256" spans="1:16" x14ac:dyDescent="0.2">
      <c r="B256" s="253"/>
      <c r="C256" s="240"/>
      <c r="D256" s="241"/>
      <c r="E256" s="242"/>
    </row>
    <row r="257" spans="1:11" x14ac:dyDescent="0.2">
      <c r="B257" s="263"/>
      <c r="C257" s="240"/>
      <c r="D257" s="241"/>
      <c r="E257" s="242"/>
    </row>
    <row r="258" spans="1:11" ht="32" x14ac:dyDescent="0.2">
      <c r="A258" s="213">
        <v>2.8</v>
      </c>
      <c r="B258" s="246" t="s">
        <v>608</v>
      </c>
      <c r="C258" s="222"/>
      <c r="D258" s="241"/>
      <c r="E258" s="245"/>
    </row>
    <row r="259" spans="1:11" x14ac:dyDescent="0.2">
      <c r="B259" s="246"/>
      <c r="C259" s="240"/>
      <c r="D259" s="241"/>
      <c r="E259" s="268"/>
    </row>
    <row r="260" spans="1:11" ht="76.25" customHeight="1" x14ac:dyDescent="0.2">
      <c r="A260" s="213">
        <v>3.1</v>
      </c>
      <c r="B260" s="246" t="s">
        <v>609</v>
      </c>
      <c r="C260" s="222"/>
      <c r="D260" s="241" t="e">
        <f>VLOOKUP(C260,VLOOK!B186:C188,2,FALSE)</f>
        <v>#N/A</v>
      </c>
      <c r="E260" s="245"/>
      <c r="K260" s="258"/>
    </row>
    <row r="261" spans="1:11" x14ac:dyDescent="0.2">
      <c r="B261" s="263"/>
      <c r="C261" s="240"/>
      <c r="D261" s="241"/>
      <c r="E261" s="242"/>
    </row>
    <row r="262" spans="1:11" x14ac:dyDescent="0.2">
      <c r="B262" s="263"/>
      <c r="C262" s="240"/>
      <c r="D262" s="241"/>
      <c r="E262" s="242"/>
    </row>
    <row r="263" spans="1:11" x14ac:dyDescent="0.2">
      <c r="B263" s="263"/>
      <c r="C263" s="240"/>
      <c r="D263" s="241"/>
      <c r="E263" s="242"/>
    </row>
    <row r="264" spans="1:11" ht="32" x14ac:dyDescent="0.2">
      <c r="A264" s="213">
        <v>2.8</v>
      </c>
      <c r="B264" s="246" t="s">
        <v>714</v>
      </c>
      <c r="C264" s="222"/>
      <c r="D264" s="241" t="e">
        <f>VLOOKUP(C264,VLOOK!B167:C169,2,FALSE)</f>
        <v>#N/A</v>
      </c>
      <c r="E264" s="245"/>
    </row>
    <row r="265" spans="1:11" x14ac:dyDescent="0.2">
      <c r="B265" s="263"/>
      <c r="C265" s="240"/>
      <c r="D265" s="241"/>
      <c r="E265" s="242"/>
    </row>
    <row r="266" spans="1:11" ht="45" customHeight="1" x14ac:dyDescent="0.2">
      <c r="A266" s="213">
        <v>3.2</v>
      </c>
      <c r="B266" s="246" t="s">
        <v>610</v>
      </c>
      <c r="C266" s="222"/>
      <c r="D266" s="241" t="e">
        <f>VLOOKUP(C266,VLOOK!B191:C193,2,FALSE)</f>
        <v>#N/A</v>
      </c>
      <c r="E266" s="245"/>
    </row>
    <row r="267" spans="1:11" x14ac:dyDescent="0.2">
      <c r="B267" s="263"/>
      <c r="C267" s="240"/>
      <c r="D267" s="241"/>
      <c r="E267" s="242"/>
      <c r="J267" s="258"/>
      <c r="K267" s="258"/>
    </row>
    <row r="268" spans="1:11" x14ac:dyDescent="0.2">
      <c r="B268" s="263"/>
      <c r="C268" s="240"/>
      <c r="D268" s="241"/>
      <c r="E268" s="242"/>
      <c r="J268" s="258"/>
      <c r="K268" s="258"/>
    </row>
    <row r="269" spans="1:11" ht="32" x14ac:dyDescent="0.2">
      <c r="A269" s="213">
        <v>3.2</v>
      </c>
      <c r="B269" s="246" t="s">
        <v>612</v>
      </c>
      <c r="C269" s="222"/>
      <c r="D269" s="241"/>
      <c r="E269" s="245"/>
      <c r="J269" s="258"/>
      <c r="K269" s="258"/>
    </row>
    <row r="270" spans="1:11" x14ac:dyDescent="0.2">
      <c r="B270" s="246"/>
      <c r="C270" s="240"/>
      <c r="D270" s="241"/>
      <c r="E270" s="268"/>
      <c r="J270" s="258"/>
      <c r="K270" s="258"/>
    </row>
    <row r="271" spans="1:11" ht="32" x14ac:dyDescent="0.2">
      <c r="A271" s="213">
        <v>2.8</v>
      </c>
      <c r="B271" s="246" t="s">
        <v>715</v>
      </c>
      <c r="C271" s="222"/>
      <c r="D271" s="241" t="e">
        <f>VLOOKUP(C271,VLOOK!$B$80:$C$82,2,FALSE)</f>
        <v>#N/A</v>
      </c>
      <c r="E271" s="245"/>
    </row>
    <row r="272" spans="1:11" ht="16" thickBot="1" x14ac:dyDescent="0.25">
      <c r="B272" s="274"/>
      <c r="C272" s="249"/>
      <c r="D272" s="250"/>
      <c r="E272" s="251"/>
    </row>
    <row r="273" spans="1:13" s="289" customFormat="1" x14ac:dyDescent="0.2">
      <c r="A273" s="287"/>
      <c r="B273" s="288"/>
      <c r="C273" s="236"/>
      <c r="D273" s="237"/>
      <c r="E273" s="238"/>
    </row>
    <row r="274" spans="1:13" ht="16" x14ac:dyDescent="0.2">
      <c r="B274" s="281" t="s">
        <v>716</v>
      </c>
      <c r="C274" s="240"/>
      <c r="D274" s="241"/>
      <c r="E274" s="242"/>
    </row>
    <row r="275" spans="1:13" ht="16" x14ac:dyDescent="0.2">
      <c r="B275" s="239" t="s">
        <v>717</v>
      </c>
      <c r="C275" s="240"/>
      <c r="D275" s="241"/>
      <c r="E275" s="242"/>
    </row>
    <row r="276" spans="1:13" ht="16" x14ac:dyDescent="0.2">
      <c r="B276" s="243" t="s">
        <v>538</v>
      </c>
      <c r="C276" s="240"/>
      <c r="D276" s="241"/>
      <c r="E276" s="242"/>
    </row>
    <row r="277" spans="1:13" x14ac:dyDescent="0.2">
      <c r="B277" s="257" t="s">
        <v>540</v>
      </c>
      <c r="C277" s="240"/>
      <c r="D277" s="241"/>
      <c r="E277" s="242"/>
    </row>
    <row r="278" spans="1:13" x14ac:dyDescent="0.2">
      <c r="B278" s="244"/>
      <c r="C278" s="240"/>
      <c r="D278" s="241"/>
      <c r="E278" s="242"/>
    </row>
    <row r="279" spans="1:13" ht="67.5" customHeight="1" x14ac:dyDescent="0.2">
      <c r="A279" s="213">
        <v>4.4000000000000004</v>
      </c>
      <c r="B279" s="246" t="s">
        <v>613</v>
      </c>
      <c r="C279" s="222"/>
      <c r="D279" s="241" t="e">
        <f>VLOOKUP(C279,VLOOK!B148:C150,2,FALSE)</f>
        <v>#N/A</v>
      </c>
      <c r="E279" s="245"/>
      <c r="G279" s="286"/>
      <c r="H279" s="286"/>
    </row>
    <row r="280" spans="1:13" x14ac:dyDescent="0.2">
      <c r="B280" s="244"/>
      <c r="C280" s="240"/>
      <c r="D280" s="241"/>
      <c r="E280" s="242"/>
    </row>
    <row r="281" spans="1:13" ht="32" x14ac:dyDescent="0.2">
      <c r="A281" s="213">
        <v>4.4000000000000004</v>
      </c>
      <c r="B281" s="246" t="s">
        <v>718</v>
      </c>
      <c r="C281" s="222"/>
      <c r="D281" s="241"/>
      <c r="E281" s="245"/>
    </row>
    <row r="282" spans="1:13" x14ac:dyDescent="0.2">
      <c r="B282" s="244"/>
      <c r="C282" s="240"/>
      <c r="D282" s="241"/>
      <c r="E282" s="242"/>
    </row>
    <row r="283" spans="1:13" ht="16" x14ac:dyDescent="0.2">
      <c r="A283" s="213">
        <v>4.4000000000000004</v>
      </c>
      <c r="B283" s="246" t="s">
        <v>719</v>
      </c>
      <c r="C283" s="222"/>
      <c r="D283" s="241"/>
      <c r="E283" s="245"/>
      <c r="F283" s="286"/>
    </row>
    <row r="284" spans="1:13" x14ac:dyDescent="0.2">
      <c r="B284" s="244"/>
      <c r="C284" s="240"/>
      <c r="D284" s="241"/>
      <c r="E284" s="242"/>
    </row>
    <row r="285" spans="1:13" ht="32" x14ac:dyDescent="0.2">
      <c r="A285" s="213">
        <v>4.4000000000000004</v>
      </c>
      <c r="B285" s="246" t="s">
        <v>720</v>
      </c>
      <c r="C285" s="222"/>
      <c r="D285" s="241"/>
      <c r="E285" s="245"/>
      <c r="L285" s="286"/>
      <c r="M285" s="286"/>
    </row>
    <row r="286" spans="1:13" x14ac:dyDescent="0.2">
      <c r="B286" s="244"/>
      <c r="C286" s="240"/>
      <c r="D286" s="241"/>
      <c r="E286" s="242"/>
    </row>
    <row r="287" spans="1:13" ht="16" x14ac:dyDescent="0.2">
      <c r="A287" s="213">
        <v>4.4000000000000004</v>
      </c>
      <c r="B287" s="246" t="s">
        <v>524</v>
      </c>
      <c r="C287" s="240"/>
      <c r="D287" s="241" t="s">
        <v>688</v>
      </c>
      <c r="E287" s="245"/>
    </row>
    <row r="288" spans="1:13" x14ac:dyDescent="0.2">
      <c r="B288" s="244"/>
      <c r="C288" s="240"/>
      <c r="D288" s="241"/>
      <c r="E288" s="242"/>
    </row>
    <row r="289" spans="1:10" ht="32" x14ac:dyDescent="0.2">
      <c r="A289" s="213">
        <v>4.4000000000000004</v>
      </c>
      <c r="B289" s="246" t="s">
        <v>614</v>
      </c>
      <c r="C289" s="222"/>
      <c r="D289" s="241" t="e">
        <f>VLOOKUP(C289,VLOOK!B196:C198,2,FALSE)</f>
        <v>#N/A</v>
      </c>
      <c r="E289" s="245"/>
      <c r="I289" s="258"/>
      <c r="J289" s="258"/>
    </row>
    <row r="290" spans="1:10" x14ac:dyDescent="0.2">
      <c r="B290" s="244"/>
      <c r="C290" s="240"/>
      <c r="D290" s="241"/>
      <c r="E290" s="242"/>
    </row>
    <row r="291" spans="1:10" ht="16" x14ac:dyDescent="0.2">
      <c r="A291" s="213">
        <v>4.4000000000000004</v>
      </c>
      <c r="B291" s="246" t="s">
        <v>721</v>
      </c>
      <c r="C291" s="240"/>
      <c r="D291" s="241" t="s">
        <v>722</v>
      </c>
      <c r="E291" s="245"/>
      <c r="F291" s="286"/>
      <c r="G291" s="286"/>
    </row>
    <row r="292" spans="1:10" ht="32" x14ac:dyDescent="0.2">
      <c r="B292" s="263"/>
      <c r="C292" s="240"/>
      <c r="D292" s="241" t="s">
        <v>723</v>
      </c>
      <c r="E292" s="242"/>
    </row>
    <row r="293" spans="1:10" x14ac:dyDescent="0.2">
      <c r="B293" s="244"/>
      <c r="C293" s="240"/>
      <c r="D293" s="241"/>
      <c r="E293" s="242"/>
    </row>
    <row r="294" spans="1:10" ht="48" x14ac:dyDescent="0.2">
      <c r="A294" s="213">
        <v>4.4000000000000004</v>
      </c>
      <c r="B294" s="246" t="s">
        <v>622</v>
      </c>
      <c r="C294" s="222"/>
      <c r="D294" s="241"/>
      <c r="E294" s="245"/>
      <c r="I294" s="258"/>
      <c r="J294" s="258"/>
    </row>
    <row r="295" spans="1:10" ht="16" thickBot="1" x14ac:dyDescent="0.25">
      <c r="B295" s="290"/>
      <c r="C295" s="249"/>
      <c r="D295" s="250"/>
      <c r="E295" s="251"/>
    </row>
    <row r="296" spans="1:10" ht="16" x14ac:dyDescent="0.2">
      <c r="B296" s="235" t="s">
        <v>724</v>
      </c>
      <c r="C296" s="236"/>
      <c r="D296" s="237"/>
      <c r="E296" s="238"/>
    </row>
    <row r="297" spans="1:10" ht="16" x14ac:dyDescent="0.2">
      <c r="B297" s="239" t="s">
        <v>663</v>
      </c>
      <c r="C297" s="240"/>
      <c r="D297" s="241"/>
      <c r="E297" s="242"/>
    </row>
    <row r="298" spans="1:10" ht="16" x14ac:dyDescent="0.2">
      <c r="B298" s="243" t="s">
        <v>538</v>
      </c>
      <c r="C298" s="240"/>
      <c r="D298" s="241"/>
      <c r="E298" s="242"/>
    </row>
    <row r="299" spans="1:10" x14ac:dyDescent="0.2">
      <c r="B299" s="257" t="s">
        <v>540</v>
      </c>
      <c r="C299" s="240"/>
      <c r="D299" s="241"/>
      <c r="E299" s="242"/>
    </row>
    <row r="300" spans="1:10" x14ac:dyDescent="0.2">
      <c r="B300" s="239"/>
      <c r="C300" s="240"/>
      <c r="D300" s="241"/>
      <c r="E300" s="242"/>
    </row>
    <row r="301" spans="1:10" ht="48" x14ac:dyDescent="0.2">
      <c r="A301" s="213">
        <v>4.4000000000000004</v>
      </c>
      <c r="B301" s="246" t="s">
        <v>725</v>
      </c>
      <c r="C301" s="222"/>
      <c r="D301" s="241"/>
      <c r="E301" s="245"/>
      <c r="F301" s="258"/>
      <c r="G301" s="258"/>
    </row>
    <row r="302" spans="1:10" x14ac:dyDescent="0.2">
      <c r="B302" s="244"/>
      <c r="C302" s="240"/>
      <c r="D302" s="241"/>
      <c r="E302" s="242"/>
    </row>
    <row r="303" spans="1:10" ht="32" x14ac:dyDescent="0.2">
      <c r="A303" s="213">
        <v>4.4000000000000004</v>
      </c>
      <c r="B303" s="246" t="s">
        <v>726</v>
      </c>
      <c r="C303" s="240"/>
      <c r="D303" s="241" t="s">
        <v>727</v>
      </c>
      <c r="E303" s="245"/>
    </row>
    <row r="304" spans="1:10" x14ac:dyDescent="0.2">
      <c r="B304" s="244"/>
      <c r="C304" s="240"/>
      <c r="D304" s="241"/>
      <c r="E304" s="242"/>
    </row>
    <row r="305" spans="1:11" ht="32" x14ac:dyDescent="0.2">
      <c r="A305" s="213">
        <v>2.7</v>
      </c>
      <c r="B305" s="246" t="s">
        <v>728</v>
      </c>
      <c r="C305" s="240"/>
      <c r="D305" s="241" t="s">
        <v>722</v>
      </c>
      <c r="E305" s="245"/>
    </row>
    <row r="306" spans="1:11" x14ac:dyDescent="0.2">
      <c r="B306" s="244"/>
      <c r="C306" s="240"/>
      <c r="D306" s="241"/>
      <c r="E306" s="242"/>
    </row>
    <row r="307" spans="1:11" ht="32" x14ac:dyDescent="0.2">
      <c r="A307" s="213">
        <v>3.3</v>
      </c>
      <c r="B307" s="246" t="s">
        <v>623</v>
      </c>
      <c r="C307" s="222"/>
      <c r="D307" s="241" t="e">
        <f>VLOOKUP(C307,VLOOK!B205:C207,2,FALSE)</f>
        <v>#N/A</v>
      </c>
      <c r="E307" s="245"/>
      <c r="J307" s="258"/>
      <c r="K307" s="258"/>
    </row>
    <row r="308" spans="1:11" x14ac:dyDescent="0.2">
      <c r="B308" s="263"/>
      <c r="C308" s="240"/>
      <c r="D308" s="241"/>
      <c r="E308" s="242"/>
    </row>
    <row r="309" spans="1:11" ht="16" thickBot="1" x14ac:dyDescent="0.25">
      <c r="B309" s="248"/>
      <c r="C309" s="249"/>
      <c r="D309" s="250"/>
      <c r="E309" s="251"/>
    </row>
    <row r="310" spans="1:11" ht="16" x14ac:dyDescent="0.2">
      <c r="B310" s="235" t="s">
        <v>729</v>
      </c>
      <c r="C310" s="236"/>
      <c r="D310" s="237"/>
      <c r="E310" s="238"/>
    </row>
    <row r="311" spans="1:11" ht="32" x14ac:dyDescent="0.2">
      <c r="B311" s="239" t="s">
        <v>730</v>
      </c>
      <c r="C311" s="240"/>
      <c r="D311" s="241"/>
      <c r="E311" s="242"/>
    </row>
    <row r="312" spans="1:11" ht="16" x14ac:dyDescent="0.2">
      <c r="B312" s="243" t="s">
        <v>731</v>
      </c>
      <c r="C312" s="240"/>
      <c r="D312" s="241"/>
      <c r="E312" s="242"/>
    </row>
    <row r="313" spans="1:11" x14ac:dyDescent="0.2">
      <c r="B313" s="257" t="s">
        <v>732</v>
      </c>
      <c r="C313" s="240"/>
      <c r="D313" s="241"/>
      <c r="E313" s="242"/>
    </row>
    <row r="314" spans="1:11" x14ac:dyDescent="0.2">
      <c r="B314" s="244"/>
      <c r="C314" s="240"/>
      <c r="D314" s="241"/>
      <c r="E314" s="242"/>
    </row>
    <row r="315" spans="1:11" ht="32" x14ac:dyDescent="0.2">
      <c r="A315" s="213">
        <v>1.5</v>
      </c>
      <c r="B315" s="246" t="s">
        <v>733</v>
      </c>
      <c r="C315" s="222"/>
      <c r="D315" s="241"/>
      <c r="E315" s="245"/>
      <c r="F315" s="286"/>
    </row>
    <row r="316" spans="1:11" x14ac:dyDescent="0.2">
      <c r="B316" s="244"/>
      <c r="C316" s="240"/>
      <c r="D316" s="241"/>
      <c r="E316" s="242"/>
    </row>
    <row r="317" spans="1:11" ht="30.75" customHeight="1" x14ac:dyDescent="0.2">
      <c r="A317" s="213">
        <v>1.5</v>
      </c>
      <c r="B317" s="246" t="s">
        <v>734</v>
      </c>
      <c r="C317" s="222"/>
      <c r="D317" s="241" t="e">
        <f>VLOOKUP(C317,VLOOK!B209:C211,2,FALSE)</f>
        <v>#N/A</v>
      </c>
      <c r="E317" s="245"/>
      <c r="F317" s="258"/>
    </row>
    <row r="318" spans="1:11" x14ac:dyDescent="0.2">
      <c r="B318" s="246"/>
      <c r="C318" s="240"/>
      <c r="D318" s="241"/>
      <c r="E318" s="242"/>
      <c r="H318" s="258"/>
      <c r="I318" s="258"/>
    </row>
    <row r="319" spans="1:11" ht="16" x14ac:dyDescent="0.2">
      <c r="A319" s="213">
        <v>1.5</v>
      </c>
      <c r="B319" s="246" t="s">
        <v>735</v>
      </c>
      <c r="C319" s="222"/>
      <c r="D319" s="241"/>
      <c r="E319" s="245"/>
      <c r="F319" s="258"/>
    </row>
    <row r="320" spans="1:11" x14ac:dyDescent="0.2">
      <c r="B320" s="244"/>
      <c r="C320" s="240"/>
      <c r="D320" s="241"/>
      <c r="E320" s="242"/>
    </row>
    <row r="321" spans="1:10" ht="16" x14ac:dyDescent="0.2">
      <c r="A321" s="213">
        <v>1.5</v>
      </c>
      <c r="B321" s="246" t="s">
        <v>736</v>
      </c>
      <c r="C321" s="222"/>
      <c r="D321" s="241"/>
      <c r="E321" s="245"/>
      <c r="F321" s="258"/>
    </row>
    <row r="322" spans="1:10" x14ac:dyDescent="0.2">
      <c r="B322" s="244"/>
      <c r="C322" s="240"/>
      <c r="D322" s="241"/>
      <c r="E322" s="242"/>
    </row>
    <row r="323" spans="1:10" ht="35.25" customHeight="1" x14ac:dyDescent="0.2">
      <c r="A323" s="213">
        <v>1.5</v>
      </c>
      <c r="B323" s="246" t="s">
        <v>737</v>
      </c>
      <c r="C323" s="222"/>
      <c r="D323" s="241" t="e">
        <f>VLOOKUP(C323,VLOOK!B148:C150,2,FALSE)</f>
        <v>#N/A</v>
      </c>
      <c r="E323" s="245"/>
      <c r="F323" s="258"/>
    </row>
    <row r="324" spans="1:10" ht="16" thickBot="1" x14ac:dyDescent="0.25">
      <c r="B324" s="248"/>
      <c r="C324" s="249"/>
      <c r="D324" s="250"/>
      <c r="E324" s="251"/>
    </row>
    <row r="325" spans="1:10" ht="16" x14ac:dyDescent="0.2">
      <c r="B325" s="235" t="s">
        <v>738</v>
      </c>
      <c r="C325" s="236"/>
      <c r="D325" s="237"/>
      <c r="E325" s="238"/>
    </row>
    <row r="326" spans="1:10" ht="16" x14ac:dyDescent="0.2">
      <c r="B326" s="239" t="s">
        <v>739</v>
      </c>
      <c r="C326" s="240"/>
      <c r="D326" s="241"/>
      <c r="E326" s="242"/>
    </row>
    <row r="327" spans="1:10" ht="16" x14ac:dyDescent="0.2">
      <c r="B327" s="243" t="s">
        <v>538</v>
      </c>
      <c r="C327" s="240"/>
      <c r="D327" s="241"/>
      <c r="E327" s="242"/>
    </row>
    <row r="328" spans="1:10" x14ac:dyDescent="0.2">
      <c r="B328" s="257" t="s">
        <v>540</v>
      </c>
      <c r="C328" s="240"/>
      <c r="D328" s="241"/>
      <c r="E328" s="242"/>
      <c r="H328" s="260"/>
    </row>
    <row r="329" spans="1:10" x14ac:dyDescent="0.2">
      <c r="B329" s="244"/>
      <c r="C329" s="240"/>
      <c r="D329" s="241"/>
      <c r="E329" s="242"/>
    </row>
    <row r="330" spans="1:10" ht="32" x14ac:dyDescent="0.2">
      <c r="A330" s="213">
        <v>1.2</v>
      </c>
      <c r="B330" s="246" t="s">
        <v>621</v>
      </c>
      <c r="C330" s="222"/>
      <c r="D330" s="241" t="e">
        <f>VLOOKUP(C330,VLOOK!B214:C216,2,FALSE)</f>
        <v>#N/A</v>
      </c>
      <c r="E330" s="245"/>
    </row>
    <row r="331" spans="1:10" x14ac:dyDescent="0.2">
      <c r="B331" s="244"/>
      <c r="C331" s="240"/>
      <c r="D331" s="241"/>
      <c r="E331" s="242"/>
    </row>
    <row r="332" spans="1:10" ht="32" x14ac:dyDescent="0.2">
      <c r="A332" s="213">
        <v>1.2</v>
      </c>
      <c r="B332" s="246" t="s">
        <v>620</v>
      </c>
      <c r="C332" s="222"/>
      <c r="D332" s="241"/>
      <c r="E332" s="245"/>
      <c r="J332" s="258"/>
    </row>
    <row r="333" spans="1:10" ht="16" thickBot="1" x14ac:dyDescent="0.25">
      <c r="B333" s="248"/>
      <c r="C333" s="249"/>
      <c r="D333" s="250"/>
      <c r="E333" s="251"/>
    </row>
    <row r="334" spans="1:10" ht="32" x14ac:dyDescent="0.2">
      <c r="B334" s="299" t="s">
        <v>521</v>
      </c>
      <c r="C334" s="236"/>
      <c r="D334" s="237"/>
      <c r="E334" s="238"/>
    </row>
    <row r="335" spans="1:10" ht="16" x14ac:dyDescent="0.2">
      <c r="B335" s="239" t="s">
        <v>663</v>
      </c>
      <c r="C335" s="240"/>
      <c r="D335" s="241"/>
      <c r="E335" s="242"/>
    </row>
    <row r="336" spans="1:10" ht="16" x14ac:dyDescent="0.2">
      <c r="B336" s="243" t="s">
        <v>538</v>
      </c>
      <c r="C336" s="240"/>
      <c r="D336" s="241"/>
      <c r="E336" s="242"/>
    </row>
    <row r="337" spans="1:5" x14ac:dyDescent="0.2">
      <c r="B337" s="257" t="s">
        <v>540</v>
      </c>
      <c r="C337" s="240"/>
      <c r="D337" s="241"/>
      <c r="E337" s="242"/>
    </row>
    <row r="338" spans="1:5" x14ac:dyDescent="0.2">
      <c r="B338" s="239"/>
      <c r="C338" s="240"/>
      <c r="D338" s="241"/>
      <c r="E338" s="242"/>
    </row>
    <row r="339" spans="1:5" ht="32" x14ac:dyDescent="0.2">
      <c r="A339" s="213">
        <v>3.3</v>
      </c>
      <c r="B339" s="246" t="s">
        <v>527</v>
      </c>
      <c r="C339" s="222"/>
      <c r="D339" s="241"/>
      <c r="E339" s="245"/>
    </row>
    <row r="340" spans="1:5" x14ac:dyDescent="0.2">
      <c r="B340" s="244"/>
      <c r="C340" s="240"/>
      <c r="D340" s="241"/>
      <c r="E340" s="242"/>
    </row>
    <row r="341" spans="1:5" x14ac:dyDescent="0.2">
      <c r="A341" s="213">
        <v>3.3</v>
      </c>
      <c r="B341" s="246"/>
      <c r="C341" s="241"/>
      <c r="D341" s="241"/>
      <c r="E341" s="242"/>
    </row>
    <row r="342" spans="1:5" x14ac:dyDescent="0.2">
      <c r="B342" s="297"/>
      <c r="C342" s="240"/>
      <c r="D342" s="241"/>
      <c r="E342" s="242"/>
    </row>
    <row r="343" spans="1:5" ht="32" x14ac:dyDescent="0.2">
      <c r="A343" s="213">
        <v>3.3</v>
      </c>
      <c r="B343" s="297" t="s">
        <v>522</v>
      </c>
      <c r="C343" s="222"/>
      <c r="D343" s="264" t="e">
        <f>VLOOKUP(C343,VLOOK!B158:C160,2,FALSE)</f>
        <v>#N/A</v>
      </c>
      <c r="E343" s="245"/>
    </row>
    <row r="344" spans="1:5" x14ac:dyDescent="0.2">
      <c r="B344" s="263"/>
      <c r="C344" s="240"/>
      <c r="D344" s="241"/>
      <c r="E344" s="242"/>
    </row>
    <row r="345" spans="1:5" ht="89.25" customHeight="1" thickBot="1" x14ac:dyDescent="0.25">
      <c r="A345" s="213">
        <v>5.2</v>
      </c>
      <c r="B345" s="291" t="s">
        <v>740</v>
      </c>
      <c r="C345" s="249"/>
      <c r="D345" s="250" t="s">
        <v>685</v>
      </c>
      <c r="E345" s="292"/>
    </row>
    <row r="347" spans="1:5" x14ac:dyDescent="0.2">
      <c r="B347" s="220"/>
    </row>
    <row r="348" spans="1:5" x14ac:dyDescent="0.2">
      <c r="B348" s="220"/>
    </row>
    <row r="349" spans="1:5" x14ac:dyDescent="0.2">
      <c r="B349" s="220"/>
    </row>
    <row r="350" spans="1:5" x14ac:dyDescent="0.2">
      <c r="B350" s="223"/>
    </row>
  </sheetData>
  <sheetProtection selectLockedCells="1"/>
  <dataValidations count="6">
    <dataValidation type="list" allowBlank="1" showInputMessage="1" showErrorMessage="1" sqref="C6 C33 C47 C49 C56 C58 C61 C65 C67 C73 C75 C83 C86 C88 C91 C93 C100 C109 C111:C112 C119 C121 C123 C125 C132 C135 C139 C141 C152 C154 C158 C162 C164 C166 C168 C170 C177 C179 C181 C184 C186 C188 C191 C193 C195 C197 C137 C201 C203 C210 C212 C214 C216 C218 C221 C223 C225 C233 C235 C237 C239 C241 C243 C245 C247 C255 C258 C260 C264 C266 C269 C271 C279 C281 C283 C285 C289 C294 C301 C307 C315 C317 C319 C321 C323 C330 C332 C160 C343 C42 C8:C10" xr:uid="{00000000-0002-0000-0100-000000000000}">
      <formula1>yesno</formula1>
    </dataValidation>
    <dataValidation type="list" allowBlank="1" showInputMessage="1" showErrorMessage="1" sqref="C63" xr:uid="{00000000-0002-0000-0100-000001000000}">
      <formula1>ynn</formula1>
    </dataValidation>
    <dataValidation type="list" allowBlank="1" showInputMessage="1" showErrorMessage="1" sqref="C143" xr:uid="{00000000-0002-0000-0100-000002000000}">
      <formula1>acctsys</formula1>
    </dataValidation>
    <dataValidation type="list" allowBlank="1" showInputMessage="1" showErrorMessage="1" sqref="C146" xr:uid="{00000000-0002-0000-0100-000003000000}">
      <formula1>caac</formula1>
    </dataValidation>
    <dataValidation type="list" allowBlank="1" showInputMessage="1" showErrorMessage="1" sqref="C339" xr:uid="{00000000-0002-0000-0100-000004000000}">
      <formula1>adre</formula1>
    </dataValidation>
    <dataValidation type="list" allowBlank="1" showInputMessage="1" showErrorMessage="1" error="Por favor elija Sí O No" sqref="C199" xr:uid="{00000000-0002-0000-0100-000005000000}">
      <formula1>yesno</formula1>
    </dataValidation>
  </dataValidations>
  <pageMargins left="0.7" right="0.7" top="0.75" bottom="0.75" header="0.3" footer="0.3"/>
  <pageSetup scale="53" fitToHeight="10" orientation="portrait" r:id="rId1"/>
  <rowBreaks count="3" manualBreakCount="3">
    <brk id="50" max="4" man="1"/>
    <brk id="171" max="4" man="1"/>
    <brk id="299" max="4"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6000000}">
          <x14:formula1>
            <xm:f>VLOOK!$B$44:$B$47</xm:f>
          </x14:formula1>
          <xm:sqref>C44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217"/>
  <sheetViews>
    <sheetView zoomScale="120" zoomScaleNormal="120" workbookViewId="0">
      <selection activeCell="Y8" sqref="Y8:AA10"/>
    </sheetView>
  </sheetViews>
  <sheetFormatPr baseColWidth="10" defaultColWidth="8.83203125" defaultRowHeight="15" x14ac:dyDescent="0.2"/>
  <cols>
    <col min="1" max="1" width="2.6640625" customWidth="1"/>
    <col min="2" max="2" width="19.5" customWidth="1"/>
    <col min="3" max="3" width="11" customWidth="1"/>
    <col min="4" max="4" width="9.1640625" customWidth="1"/>
    <col min="5" max="5" width="17.5" customWidth="1"/>
    <col min="6" max="6" width="14" customWidth="1"/>
    <col min="7" max="7" width="3.5" customWidth="1"/>
    <col min="8" max="8" width="2.6640625" customWidth="1"/>
    <col min="9" max="9" width="2.5" customWidth="1"/>
    <col min="10" max="10" width="9.1640625" customWidth="1"/>
    <col min="11" max="11" width="3.33203125" style="300" customWidth="1"/>
    <col min="12" max="12" width="3.83203125" style="300" customWidth="1"/>
    <col min="13" max="13" width="18.83203125" customWidth="1"/>
    <col min="22" max="23" width="8.83203125" style="300"/>
    <col min="24" max="24" width="20.33203125" customWidth="1"/>
    <col min="33" max="16384" width="8.83203125" style="300"/>
  </cols>
  <sheetData>
    <row r="1" spans="1:32" ht="5.25" customHeight="1" thickBot="1" x14ac:dyDescent="0.25"/>
    <row r="2" spans="1:32" ht="16" thickBot="1" x14ac:dyDescent="0.25">
      <c r="B2" s="184" t="s">
        <v>624</v>
      </c>
      <c r="C2" s="185"/>
      <c r="D2" s="185"/>
      <c r="E2" s="185"/>
      <c r="F2" s="185"/>
      <c r="G2" s="185"/>
      <c r="H2" s="185"/>
      <c r="I2" s="185"/>
      <c r="J2" s="186"/>
      <c r="M2" s="184" t="s">
        <v>624</v>
      </c>
      <c r="N2" s="185"/>
      <c r="O2" s="185"/>
      <c r="P2" s="185"/>
      <c r="Q2" s="185"/>
      <c r="R2" s="185"/>
      <c r="S2" s="185"/>
      <c r="T2" s="185"/>
      <c r="U2" s="186"/>
      <c r="X2" s="184" t="s">
        <v>624</v>
      </c>
      <c r="Y2" s="185"/>
      <c r="Z2" s="185"/>
      <c r="AA2" s="185"/>
      <c r="AB2" s="185"/>
      <c r="AC2" s="185"/>
      <c r="AD2" s="185"/>
      <c r="AE2" s="185"/>
      <c r="AF2" s="186"/>
    </row>
    <row r="3" spans="1:32" ht="21" customHeight="1" x14ac:dyDescent="0.2">
      <c r="B3" s="187" t="s">
        <v>0</v>
      </c>
      <c r="C3" s="188"/>
      <c r="D3" s="188"/>
      <c r="E3" s="188"/>
      <c r="F3" s="188"/>
      <c r="G3" s="188"/>
      <c r="H3" s="188"/>
      <c r="I3" s="188"/>
      <c r="J3" s="189"/>
      <c r="M3" s="187" t="s">
        <v>1</v>
      </c>
      <c r="N3" s="188"/>
      <c r="O3" s="188"/>
      <c r="P3" s="188"/>
      <c r="Q3" s="188"/>
      <c r="R3" s="188"/>
      <c r="S3" s="188"/>
      <c r="T3" s="188"/>
      <c r="U3" s="189"/>
      <c r="X3" s="187" t="s">
        <v>2</v>
      </c>
      <c r="Y3" s="188"/>
      <c r="Z3" s="188"/>
      <c r="AA3" s="188"/>
      <c r="AB3" s="188"/>
      <c r="AC3" s="188"/>
      <c r="AD3" s="188"/>
      <c r="AE3" s="188"/>
      <c r="AF3" s="189"/>
    </row>
    <row r="4" spans="1:32" ht="9" customHeight="1" thickBot="1" x14ac:dyDescent="0.25">
      <c r="B4" s="171"/>
      <c r="C4" s="172"/>
      <c r="D4" s="172"/>
      <c r="E4" s="172"/>
      <c r="F4" s="172"/>
      <c r="G4" s="172"/>
      <c r="H4" s="172"/>
      <c r="I4" s="172"/>
      <c r="J4" s="173"/>
      <c r="M4" s="171"/>
      <c r="N4" s="172"/>
      <c r="O4" s="172"/>
      <c r="P4" s="172"/>
      <c r="Q4" s="172"/>
      <c r="R4" s="172"/>
      <c r="S4" s="172"/>
      <c r="T4" s="172"/>
      <c r="U4" s="173"/>
      <c r="X4" s="171"/>
      <c r="Y4" s="172"/>
      <c r="Z4" s="172"/>
      <c r="AA4" s="172"/>
      <c r="AB4" s="172"/>
      <c r="AC4" s="172"/>
      <c r="AD4" s="172"/>
      <c r="AE4" s="172"/>
      <c r="AF4" s="173"/>
    </row>
    <row r="5" spans="1:32" ht="15.75" customHeight="1" thickBot="1" x14ac:dyDescent="0.25">
      <c r="B5" s="174" t="s">
        <v>3</v>
      </c>
      <c r="C5" s="162"/>
      <c r="D5" s="162"/>
      <c r="E5" s="163"/>
      <c r="F5" s="175" t="s">
        <v>4</v>
      </c>
      <c r="G5" s="168"/>
      <c r="H5" s="166"/>
      <c r="I5" s="166"/>
      <c r="J5" s="167"/>
      <c r="M5" s="174" t="s">
        <v>5</v>
      </c>
      <c r="N5" s="162"/>
      <c r="O5" s="162"/>
      <c r="P5" s="163"/>
      <c r="Q5" s="175" t="s">
        <v>6</v>
      </c>
      <c r="R5" s="168"/>
      <c r="S5" s="166"/>
      <c r="T5" s="166"/>
      <c r="U5" s="167"/>
      <c r="X5" s="174" t="s">
        <v>7</v>
      </c>
      <c r="Y5" s="162"/>
      <c r="Z5" s="162"/>
      <c r="AA5" s="163"/>
      <c r="AB5" s="175" t="s">
        <v>8</v>
      </c>
      <c r="AC5" s="168"/>
      <c r="AD5" s="166"/>
      <c r="AE5" s="166"/>
      <c r="AF5" s="167"/>
    </row>
    <row r="6" spans="1:32" ht="114.75" customHeight="1" thickBot="1" x14ac:dyDescent="0.25">
      <c r="B6" s="190"/>
      <c r="C6" s="191"/>
      <c r="D6" s="191"/>
      <c r="E6" s="192"/>
      <c r="F6" s="193"/>
      <c r="G6" s="194"/>
      <c r="H6" s="194"/>
      <c r="I6" s="194"/>
      <c r="J6" s="195"/>
      <c r="M6" s="193"/>
      <c r="N6" s="194"/>
      <c r="O6" s="194"/>
      <c r="P6" s="195"/>
      <c r="Q6" s="193"/>
      <c r="R6" s="194"/>
      <c r="S6" s="194"/>
      <c r="T6" s="194"/>
      <c r="U6" s="195"/>
      <c r="X6" s="190"/>
      <c r="Y6" s="191"/>
      <c r="Z6" s="191"/>
      <c r="AA6" s="192"/>
      <c r="AB6" s="193" t="s">
        <v>9</v>
      </c>
      <c r="AC6" s="194"/>
      <c r="AD6" s="194"/>
      <c r="AE6" s="194"/>
      <c r="AF6" s="195"/>
    </row>
    <row r="7" spans="1:32" ht="16" thickBot="1" x14ac:dyDescent="0.25">
      <c r="B7" s="176" t="s">
        <v>10</v>
      </c>
      <c r="C7" s="196"/>
      <c r="D7" s="196"/>
      <c r="E7" s="197"/>
      <c r="F7" s="169"/>
      <c r="G7" s="169"/>
      <c r="H7" s="169"/>
      <c r="I7" s="169"/>
      <c r="J7" s="170"/>
      <c r="M7" s="176" t="s">
        <v>11</v>
      </c>
      <c r="N7" s="196"/>
      <c r="O7" s="196"/>
      <c r="P7" s="197"/>
      <c r="Q7" s="169"/>
      <c r="R7" s="169"/>
      <c r="S7" s="169"/>
      <c r="T7" s="169"/>
      <c r="U7" s="170"/>
      <c r="X7" s="176" t="s">
        <v>12</v>
      </c>
      <c r="Y7" s="196"/>
      <c r="Z7" s="196"/>
      <c r="AA7" s="197"/>
      <c r="AB7" s="169"/>
      <c r="AC7" s="169"/>
      <c r="AD7" s="169"/>
      <c r="AE7" s="169"/>
      <c r="AF7" s="170"/>
    </row>
    <row r="8" spans="1:32" ht="16" thickBot="1" x14ac:dyDescent="0.25">
      <c r="B8" s="176" t="s">
        <v>13</v>
      </c>
      <c r="C8" s="198"/>
      <c r="D8" s="198"/>
      <c r="E8" s="199"/>
      <c r="F8" s="169"/>
      <c r="G8" s="169"/>
      <c r="H8" s="169"/>
      <c r="I8" s="169"/>
      <c r="J8" s="170"/>
      <c r="M8" s="176" t="s">
        <v>14</v>
      </c>
      <c r="N8" s="198"/>
      <c r="O8" s="198"/>
      <c r="P8" s="199"/>
      <c r="Q8" s="169"/>
      <c r="R8" s="169"/>
      <c r="S8" s="169"/>
      <c r="T8" s="169"/>
      <c r="U8" s="170"/>
      <c r="X8" s="176" t="s">
        <v>15</v>
      </c>
      <c r="Y8" s="198" t="s">
        <v>16</v>
      </c>
      <c r="Z8" s="198"/>
      <c r="AA8" s="199"/>
      <c r="AB8" s="169"/>
      <c r="AC8" s="169"/>
      <c r="AD8" s="169"/>
      <c r="AE8" s="169"/>
      <c r="AF8" s="170"/>
    </row>
    <row r="9" spans="1:32" ht="16" thickBot="1" x14ac:dyDescent="0.25">
      <c r="B9" s="176" t="s">
        <v>17</v>
      </c>
      <c r="C9" s="198"/>
      <c r="D9" s="198"/>
      <c r="E9" s="199"/>
      <c r="F9" s="169"/>
      <c r="G9" s="169"/>
      <c r="H9" s="169"/>
      <c r="I9" s="169"/>
      <c r="J9" s="170"/>
      <c r="M9" s="176" t="s">
        <v>18</v>
      </c>
      <c r="N9" s="198"/>
      <c r="O9" s="198"/>
      <c r="P9" s="199"/>
      <c r="Q9" s="169"/>
      <c r="R9" s="169"/>
      <c r="S9" s="169"/>
      <c r="T9" s="169"/>
      <c r="U9" s="170"/>
      <c r="X9" s="176" t="s">
        <v>19</v>
      </c>
      <c r="Y9" s="198" t="s">
        <v>20</v>
      </c>
      <c r="Z9" s="198"/>
      <c r="AA9" s="199"/>
      <c r="AB9" s="169"/>
      <c r="AC9" s="169"/>
      <c r="AD9" s="169"/>
      <c r="AE9" s="169"/>
      <c r="AF9" s="170"/>
    </row>
    <row r="10" spans="1:32" ht="16" thickBot="1" x14ac:dyDescent="0.25">
      <c r="B10" s="177" t="s">
        <v>21</v>
      </c>
      <c r="C10" s="198"/>
      <c r="D10" s="198"/>
      <c r="E10" s="199"/>
      <c r="F10" s="169"/>
      <c r="G10" s="169"/>
      <c r="H10" s="169"/>
      <c r="I10" s="169"/>
      <c r="J10" s="170"/>
      <c r="M10" s="177" t="s">
        <v>22</v>
      </c>
      <c r="N10" s="198"/>
      <c r="O10" s="198"/>
      <c r="P10" s="199"/>
      <c r="Q10" s="169"/>
      <c r="R10" s="169"/>
      <c r="S10" s="169"/>
      <c r="T10" s="169"/>
      <c r="U10" s="170"/>
      <c r="X10" s="177" t="s">
        <v>23</v>
      </c>
      <c r="Y10" s="198" t="s">
        <v>24</v>
      </c>
      <c r="Z10" s="198"/>
      <c r="AA10" s="199"/>
      <c r="AB10" s="169"/>
      <c r="AC10" s="169"/>
      <c r="AD10" s="169"/>
      <c r="AE10" s="169"/>
      <c r="AF10" s="170"/>
    </row>
    <row r="11" spans="1:32" ht="16" thickBot="1" x14ac:dyDescent="0.25">
      <c r="B11" s="175" t="s">
        <v>25</v>
      </c>
      <c r="C11" s="164"/>
      <c r="D11" s="164"/>
      <c r="E11" s="164"/>
      <c r="F11" s="164"/>
      <c r="G11" s="164"/>
      <c r="H11" s="164"/>
      <c r="I11" s="164"/>
      <c r="J11" s="165"/>
      <c r="M11" s="175" t="s">
        <v>26</v>
      </c>
      <c r="N11" s="164"/>
      <c r="O11" s="164"/>
      <c r="P11" s="164"/>
      <c r="Q11" s="164"/>
      <c r="R11" s="164"/>
      <c r="S11" s="164"/>
      <c r="T11" s="164"/>
      <c r="U11" s="165"/>
      <c r="X11" s="175" t="s">
        <v>27</v>
      </c>
      <c r="Y11" s="164"/>
      <c r="Z11" s="164"/>
      <c r="AA11" s="164"/>
      <c r="AB11" s="164"/>
      <c r="AC11" s="164"/>
      <c r="AD11" s="164"/>
      <c r="AE11" s="164"/>
      <c r="AF11" s="165"/>
    </row>
    <row r="12" spans="1:32" ht="350.25" customHeight="1" thickBot="1" x14ac:dyDescent="0.25">
      <c r="B12" s="309" t="s">
        <v>28</v>
      </c>
      <c r="C12" s="202"/>
      <c r="D12" s="202"/>
      <c r="E12" s="202"/>
      <c r="F12" s="202"/>
      <c r="G12" s="202"/>
      <c r="H12" s="202"/>
      <c r="I12" s="202"/>
      <c r="J12" s="203"/>
      <c r="M12" s="309" t="s">
        <v>28</v>
      </c>
      <c r="N12" s="202"/>
      <c r="O12" s="202"/>
      <c r="P12" s="202"/>
      <c r="Q12" s="202"/>
      <c r="R12" s="202"/>
      <c r="S12" s="202"/>
      <c r="T12" s="202"/>
      <c r="U12" s="203"/>
      <c r="X12" s="309" t="s">
        <v>28</v>
      </c>
      <c r="Y12" s="202"/>
      <c r="Z12" s="202"/>
      <c r="AA12" s="202"/>
      <c r="AB12" s="202"/>
      <c r="AC12" s="202"/>
      <c r="AD12" s="202"/>
      <c r="AE12" s="202"/>
      <c r="AF12" s="203"/>
    </row>
    <row r="13" spans="1:32" ht="16" thickBot="1" x14ac:dyDescent="0.25">
      <c r="A13" s="300"/>
      <c r="B13" s="300"/>
      <c r="C13" s="300"/>
      <c r="D13" s="300"/>
      <c r="E13" s="300"/>
      <c r="F13" s="300"/>
      <c r="G13" s="300"/>
      <c r="H13" s="300"/>
      <c r="I13" s="300"/>
      <c r="J13" s="300"/>
      <c r="M13" s="300"/>
      <c r="N13" s="300"/>
      <c r="O13" s="300"/>
      <c r="P13" s="300"/>
      <c r="Q13" s="300"/>
      <c r="R13" s="300"/>
      <c r="S13" s="300"/>
      <c r="T13" s="300"/>
      <c r="U13" s="300"/>
      <c r="X13" s="300"/>
      <c r="Y13" s="300"/>
      <c r="Z13" s="300"/>
      <c r="AA13" s="300"/>
      <c r="AB13" s="300"/>
      <c r="AC13" s="300"/>
      <c r="AD13" s="300"/>
      <c r="AE13" s="300"/>
      <c r="AF13" s="300"/>
    </row>
    <row r="14" spans="1:32" ht="16" thickBot="1" x14ac:dyDescent="0.25">
      <c r="A14" s="300"/>
      <c r="B14" s="301" t="s">
        <v>624</v>
      </c>
      <c r="C14" s="302"/>
      <c r="D14" s="302"/>
      <c r="E14" s="302"/>
      <c r="F14" s="302"/>
      <c r="G14" s="302"/>
      <c r="H14" s="302"/>
      <c r="I14" s="302"/>
      <c r="J14" s="303"/>
      <c r="M14" s="300"/>
      <c r="N14" s="300"/>
      <c r="O14" s="300"/>
      <c r="P14" s="300"/>
      <c r="Q14" s="300"/>
      <c r="R14" s="300"/>
      <c r="S14" s="300"/>
      <c r="T14" s="300"/>
      <c r="U14" s="300"/>
      <c r="X14" s="300"/>
      <c r="Y14" s="300"/>
      <c r="Z14" s="300"/>
      <c r="AA14" s="300"/>
      <c r="AB14" s="300"/>
      <c r="AC14" s="300"/>
      <c r="AD14" s="300"/>
      <c r="AE14" s="300"/>
      <c r="AF14" s="300"/>
    </row>
    <row r="15" spans="1:32" x14ac:dyDescent="0.2">
      <c r="A15" s="300"/>
      <c r="B15" s="304" t="s">
        <v>29</v>
      </c>
      <c r="C15" s="305"/>
      <c r="D15" s="305"/>
      <c r="E15" s="305"/>
      <c r="F15" s="305"/>
      <c r="G15" s="305"/>
      <c r="H15" s="305"/>
      <c r="I15" s="305"/>
      <c r="J15" s="306"/>
      <c r="M15" s="300"/>
      <c r="N15" s="300"/>
      <c r="O15" s="300"/>
      <c r="P15" s="300"/>
      <c r="Q15" s="300"/>
      <c r="R15" s="300"/>
      <c r="S15" s="300"/>
      <c r="T15" s="300"/>
      <c r="U15" s="300"/>
      <c r="X15" s="300"/>
      <c r="Y15" s="300"/>
      <c r="Z15" s="300"/>
      <c r="AA15" s="300"/>
      <c r="AB15" s="300"/>
      <c r="AC15" s="300"/>
      <c r="AD15" s="300"/>
      <c r="AE15" s="300"/>
      <c r="AF15" s="300"/>
    </row>
    <row r="16" spans="1:32" ht="16" thickBot="1" x14ac:dyDescent="0.25">
      <c r="A16" s="300"/>
      <c r="B16" s="171"/>
      <c r="C16" s="172"/>
      <c r="D16" s="172"/>
      <c r="E16" s="172"/>
      <c r="F16" s="172"/>
      <c r="G16" s="172"/>
      <c r="H16" s="172"/>
      <c r="I16" s="172"/>
      <c r="J16" s="173"/>
      <c r="M16" s="300"/>
      <c r="N16" s="300"/>
      <c r="O16" s="300"/>
      <c r="P16" s="300"/>
      <c r="Q16" s="300"/>
      <c r="R16" s="300"/>
      <c r="S16" s="300"/>
      <c r="T16" s="300"/>
      <c r="U16" s="300"/>
      <c r="X16" s="300"/>
      <c r="Y16" s="300"/>
      <c r="Z16" s="300"/>
      <c r="AA16" s="300"/>
      <c r="AB16" s="300"/>
      <c r="AC16" s="300"/>
      <c r="AD16" s="300"/>
      <c r="AE16" s="300"/>
      <c r="AF16" s="300"/>
    </row>
    <row r="17" spans="1:32" ht="16" thickBot="1" x14ac:dyDescent="0.25">
      <c r="A17" s="300"/>
      <c r="B17" s="307" t="s">
        <v>30</v>
      </c>
      <c r="C17" s="164"/>
      <c r="D17" s="164"/>
      <c r="E17" s="165"/>
      <c r="F17" s="175" t="s">
        <v>31</v>
      </c>
      <c r="G17" s="183"/>
      <c r="H17" s="166"/>
      <c r="I17" s="166"/>
      <c r="J17" s="167"/>
      <c r="M17" s="300"/>
      <c r="N17" s="300"/>
      <c r="O17" s="300"/>
      <c r="P17" s="300"/>
      <c r="Q17" s="300"/>
      <c r="R17" s="300"/>
      <c r="S17" s="300"/>
      <c r="T17" s="300"/>
      <c r="U17" s="300"/>
      <c r="X17" s="300"/>
      <c r="Y17" s="300"/>
      <c r="Z17" s="300"/>
      <c r="AA17" s="300"/>
      <c r="AB17" s="300"/>
      <c r="AC17" s="300"/>
      <c r="AD17" s="300"/>
      <c r="AE17" s="300"/>
      <c r="AF17" s="300"/>
    </row>
    <row r="18" spans="1:32" ht="123.75" customHeight="1" thickBot="1" x14ac:dyDescent="0.25">
      <c r="A18" s="300"/>
      <c r="B18" s="193"/>
      <c r="C18" s="194"/>
      <c r="D18" s="194"/>
      <c r="E18" s="195"/>
      <c r="F18" s="193"/>
      <c r="G18" s="194"/>
      <c r="H18" s="194"/>
      <c r="I18" s="194"/>
      <c r="J18" s="195"/>
      <c r="M18" s="300"/>
      <c r="N18" s="300"/>
      <c r="O18" s="300"/>
      <c r="P18" s="300"/>
      <c r="Q18" s="300"/>
      <c r="R18" s="300"/>
      <c r="S18" s="300"/>
      <c r="T18" s="300"/>
      <c r="U18" s="300"/>
      <c r="X18" s="300"/>
      <c r="Y18" s="300"/>
      <c r="Z18" s="300"/>
      <c r="AA18" s="300"/>
      <c r="AB18" s="300"/>
      <c r="AC18" s="300"/>
      <c r="AD18" s="300"/>
      <c r="AE18" s="300"/>
      <c r="AF18" s="300"/>
    </row>
    <row r="19" spans="1:32" ht="16" thickBot="1" x14ac:dyDescent="0.25">
      <c r="A19" s="300"/>
      <c r="B19" s="175" t="s">
        <v>32</v>
      </c>
      <c r="C19" s="196"/>
      <c r="D19" s="196"/>
      <c r="E19" s="197"/>
      <c r="F19" s="169"/>
      <c r="G19" s="169"/>
      <c r="H19" s="169"/>
      <c r="I19" s="169"/>
      <c r="J19" s="170"/>
      <c r="M19" s="300"/>
      <c r="N19" s="300"/>
      <c r="O19" s="300"/>
      <c r="P19" s="300"/>
      <c r="Q19" s="300"/>
      <c r="R19" s="300"/>
      <c r="S19" s="300"/>
      <c r="T19" s="300"/>
      <c r="U19" s="300"/>
      <c r="X19" s="300"/>
      <c r="Y19" s="300"/>
      <c r="Z19" s="300"/>
      <c r="AA19" s="300"/>
      <c r="AB19" s="300"/>
      <c r="AC19" s="300"/>
      <c r="AD19" s="300"/>
      <c r="AE19" s="300"/>
      <c r="AF19" s="300"/>
    </row>
    <row r="20" spans="1:32" ht="16" thickBot="1" x14ac:dyDescent="0.25">
      <c r="A20" s="300"/>
      <c r="B20" s="175" t="s">
        <v>33</v>
      </c>
      <c r="C20" s="198"/>
      <c r="D20" s="198"/>
      <c r="E20" s="199"/>
      <c r="F20" s="169"/>
      <c r="G20" s="169"/>
      <c r="H20" s="169"/>
      <c r="I20" s="169"/>
      <c r="J20" s="170"/>
      <c r="M20" s="300"/>
      <c r="N20" s="300"/>
      <c r="O20" s="300"/>
      <c r="P20" s="300"/>
      <c r="Q20" s="300"/>
      <c r="R20" s="300"/>
      <c r="S20" s="300"/>
      <c r="T20" s="300"/>
      <c r="U20" s="300"/>
      <c r="X20" s="300"/>
      <c r="Y20" s="300"/>
      <c r="Z20" s="300"/>
      <c r="AA20" s="300"/>
      <c r="AB20" s="300"/>
      <c r="AC20" s="300"/>
      <c r="AD20" s="300"/>
      <c r="AE20" s="300"/>
      <c r="AF20" s="300"/>
    </row>
    <row r="21" spans="1:32" ht="16" thickBot="1" x14ac:dyDescent="0.25">
      <c r="A21" s="300"/>
      <c r="B21" s="175" t="s">
        <v>34</v>
      </c>
      <c r="C21" s="200"/>
      <c r="D21" s="198"/>
      <c r="E21" s="199"/>
      <c r="F21" s="169"/>
      <c r="G21" s="169"/>
      <c r="H21" s="169"/>
      <c r="I21" s="169"/>
      <c r="J21" s="170"/>
      <c r="M21" s="300"/>
      <c r="N21" s="300"/>
      <c r="O21" s="300"/>
      <c r="P21" s="300"/>
      <c r="Q21" s="300"/>
      <c r="R21" s="300"/>
      <c r="S21" s="300"/>
      <c r="T21" s="300"/>
      <c r="U21" s="300"/>
      <c r="X21" s="300"/>
      <c r="Y21" s="300"/>
      <c r="Z21" s="300"/>
      <c r="AA21" s="300"/>
      <c r="AB21" s="300"/>
      <c r="AC21" s="300"/>
      <c r="AD21" s="300"/>
      <c r="AE21" s="300"/>
      <c r="AF21" s="300"/>
    </row>
    <row r="22" spans="1:32" ht="16" thickBot="1" x14ac:dyDescent="0.25">
      <c r="A22" s="300"/>
      <c r="B22" s="308" t="s">
        <v>35</v>
      </c>
      <c r="C22" s="198"/>
      <c r="D22" s="198"/>
      <c r="E22" s="199"/>
      <c r="F22" s="169"/>
      <c r="G22" s="169"/>
      <c r="H22" s="169"/>
      <c r="I22" s="169"/>
      <c r="J22" s="170"/>
      <c r="M22" s="300"/>
      <c r="N22" s="300"/>
      <c r="O22" s="300"/>
      <c r="P22" s="300"/>
      <c r="Q22" s="300"/>
      <c r="R22" s="300"/>
      <c r="S22" s="300"/>
      <c r="T22" s="300"/>
      <c r="U22" s="300"/>
      <c r="X22" s="300"/>
      <c r="Y22" s="300"/>
      <c r="Z22" s="300"/>
      <c r="AA22" s="300"/>
      <c r="AB22" s="300"/>
      <c r="AC22" s="300"/>
      <c r="AD22" s="300"/>
      <c r="AE22" s="300"/>
      <c r="AF22" s="300"/>
    </row>
    <row r="23" spans="1:32" ht="16" thickBot="1" x14ac:dyDescent="0.25">
      <c r="A23" s="300"/>
      <c r="B23" s="175" t="s">
        <v>36</v>
      </c>
      <c r="C23" s="164"/>
      <c r="D23" s="164"/>
      <c r="E23" s="164"/>
      <c r="F23" s="164"/>
      <c r="G23" s="164"/>
      <c r="H23" s="164"/>
      <c r="I23" s="164"/>
      <c r="J23" s="165"/>
      <c r="M23" s="300"/>
      <c r="N23" s="300"/>
      <c r="O23" s="300"/>
      <c r="P23" s="300"/>
      <c r="Q23" s="300"/>
      <c r="R23" s="300"/>
      <c r="S23" s="300"/>
      <c r="T23" s="300"/>
      <c r="U23" s="300"/>
      <c r="X23" s="300"/>
      <c r="Y23" s="300"/>
      <c r="Z23" s="300"/>
      <c r="AA23" s="300"/>
      <c r="AB23" s="300"/>
      <c r="AC23" s="300"/>
      <c r="AD23" s="300"/>
      <c r="AE23" s="300"/>
      <c r="AF23" s="300"/>
    </row>
    <row r="24" spans="1:32" ht="144" customHeight="1" thickBot="1" x14ac:dyDescent="0.25">
      <c r="A24" s="300"/>
      <c r="B24" s="201"/>
      <c r="C24" s="202"/>
      <c r="D24" s="202"/>
      <c r="E24" s="202"/>
      <c r="F24" s="202"/>
      <c r="G24" s="202"/>
      <c r="H24" s="202"/>
      <c r="I24" s="202"/>
      <c r="J24" s="203"/>
      <c r="M24" s="300"/>
      <c r="N24" s="300"/>
      <c r="O24" s="300"/>
      <c r="P24" s="300"/>
      <c r="Q24" s="300"/>
      <c r="R24" s="300"/>
      <c r="S24" s="300"/>
      <c r="T24" s="300"/>
      <c r="U24" s="300"/>
      <c r="X24" s="300"/>
      <c r="Y24" s="300"/>
      <c r="Z24" s="300"/>
      <c r="AA24" s="300"/>
      <c r="AB24" s="300"/>
      <c r="AC24" s="300"/>
      <c r="AD24" s="300"/>
      <c r="AE24" s="300"/>
      <c r="AF24" s="300"/>
    </row>
    <row r="25" spans="1:32" x14ac:dyDescent="0.2">
      <c r="A25" s="300"/>
      <c r="B25" s="300"/>
      <c r="C25" s="300"/>
      <c r="D25" s="300"/>
      <c r="E25" s="300"/>
      <c r="F25" s="300"/>
      <c r="G25" s="300"/>
      <c r="H25" s="300"/>
      <c r="I25" s="300"/>
      <c r="J25" s="300"/>
      <c r="M25" s="300"/>
      <c r="N25" s="300"/>
      <c r="O25" s="300"/>
      <c r="P25" s="300"/>
      <c r="Q25" s="300"/>
      <c r="R25" s="300"/>
      <c r="S25" s="300"/>
      <c r="T25" s="300"/>
      <c r="U25" s="300"/>
      <c r="X25" s="300"/>
      <c r="Y25" s="300"/>
      <c r="Z25" s="300"/>
      <c r="AA25" s="300"/>
      <c r="AB25" s="300"/>
      <c r="AC25" s="300"/>
      <c r="AD25" s="300"/>
      <c r="AE25" s="300"/>
      <c r="AF25" s="300"/>
    </row>
    <row r="26" spans="1:32" x14ac:dyDescent="0.2">
      <c r="A26" s="300"/>
      <c r="B26" s="300"/>
      <c r="C26" s="300"/>
      <c r="D26" s="300"/>
      <c r="E26" s="300"/>
      <c r="F26" s="300"/>
      <c r="G26" s="300"/>
      <c r="H26" s="300"/>
      <c r="I26" s="300"/>
      <c r="J26" s="300"/>
      <c r="M26" s="300"/>
      <c r="N26" s="300"/>
      <c r="O26" s="300"/>
      <c r="P26" s="300"/>
      <c r="Q26" s="300"/>
      <c r="R26" s="300"/>
      <c r="S26" s="300"/>
      <c r="T26" s="300"/>
      <c r="U26" s="300"/>
      <c r="X26" s="300"/>
      <c r="Y26" s="300"/>
      <c r="Z26" s="300"/>
      <c r="AA26" s="300"/>
      <c r="AB26" s="300"/>
      <c r="AC26" s="300"/>
      <c r="AD26" s="300"/>
      <c r="AE26" s="300"/>
      <c r="AF26" s="300"/>
    </row>
    <row r="27" spans="1:32" x14ac:dyDescent="0.2">
      <c r="A27" s="300"/>
      <c r="B27" s="300"/>
      <c r="C27" s="300"/>
      <c r="D27" s="300"/>
      <c r="E27" s="300"/>
      <c r="F27" s="300"/>
      <c r="G27" s="300"/>
      <c r="H27" s="300"/>
      <c r="I27" s="300"/>
      <c r="J27" s="300"/>
      <c r="M27" s="300"/>
      <c r="N27" s="300"/>
      <c r="O27" s="300"/>
      <c r="P27" s="300"/>
      <c r="Q27" s="300"/>
      <c r="R27" s="300"/>
      <c r="S27" s="300"/>
      <c r="T27" s="300"/>
      <c r="U27" s="300"/>
      <c r="X27" s="300"/>
      <c r="Y27" s="300"/>
      <c r="Z27" s="300"/>
      <c r="AA27" s="300"/>
      <c r="AB27" s="300"/>
      <c r="AC27" s="300"/>
      <c r="AD27" s="300"/>
      <c r="AE27" s="300"/>
      <c r="AF27" s="300"/>
    </row>
    <row r="28" spans="1:32" x14ac:dyDescent="0.2">
      <c r="A28" s="300"/>
      <c r="B28" s="300"/>
      <c r="C28" s="300"/>
      <c r="D28" s="300"/>
      <c r="E28" s="300"/>
      <c r="F28" s="300"/>
      <c r="G28" s="300"/>
      <c r="H28" s="300"/>
      <c r="I28" s="300"/>
      <c r="J28" s="300"/>
      <c r="M28" s="300"/>
      <c r="N28" s="300"/>
      <c r="O28" s="300"/>
      <c r="P28" s="300"/>
      <c r="Q28" s="300"/>
      <c r="R28" s="300"/>
      <c r="S28" s="300"/>
      <c r="T28" s="300"/>
      <c r="U28" s="300"/>
      <c r="X28" s="300"/>
      <c r="Y28" s="300"/>
      <c r="Z28" s="300"/>
      <c r="AA28" s="300"/>
      <c r="AB28" s="300"/>
      <c r="AC28" s="300"/>
      <c r="AD28" s="300"/>
      <c r="AE28" s="300"/>
      <c r="AF28" s="300"/>
    </row>
    <row r="29" spans="1:32" x14ac:dyDescent="0.2">
      <c r="A29" s="300"/>
      <c r="B29" s="300"/>
      <c r="C29" s="300"/>
      <c r="D29" s="300"/>
      <c r="E29" s="300"/>
      <c r="F29" s="300"/>
      <c r="G29" s="300"/>
      <c r="H29" s="300"/>
      <c r="I29" s="300"/>
      <c r="J29" s="300"/>
      <c r="M29" s="300"/>
      <c r="N29" s="300"/>
      <c r="O29" s="300"/>
      <c r="P29" s="300"/>
      <c r="Q29" s="300"/>
      <c r="R29" s="300"/>
      <c r="S29" s="300"/>
      <c r="T29" s="300"/>
      <c r="U29" s="300"/>
      <c r="X29" s="300"/>
      <c r="Y29" s="300"/>
      <c r="Z29" s="300"/>
      <c r="AA29" s="300"/>
      <c r="AB29" s="300"/>
      <c r="AC29" s="300"/>
      <c r="AD29" s="300"/>
      <c r="AE29" s="300"/>
      <c r="AF29" s="300"/>
    </row>
    <row r="30" spans="1:32" x14ac:dyDescent="0.2">
      <c r="A30" s="300"/>
      <c r="B30" s="300"/>
      <c r="C30" s="300"/>
      <c r="D30" s="300"/>
      <c r="E30" s="300"/>
      <c r="F30" s="300"/>
      <c r="G30" s="300"/>
      <c r="H30" s="300"/>
      <c r="I30" s="300"/>
      <c r="J30" s="300"/>
      <c r="M30" s="300"/>
      <c r="N30" s="300"/>
      <c r="O30" s="300"/>
      <c r="P30" s="300"/>
      <c r="Q30" s="300"/>
      <c r="R30" s="300"/>
      <c r="S30" s="300"/>
      <c r="T30" s="300"/>
      <c r="U30" s="300"/>
      <c r="X30" s="300"/>
      <c r="Y30" s="300"/>
      <c r="Z30" s="300"/>
      <c r="AA30" s="300"/>
      <c r="AB30" s="300"/>
      <c r="AC30" s="300"/>
      <c r="AD30" s="300"/>
      <c r="AE30" s="300"/>
      <c r="AF30" s="300"/>
    </row>
    <row r="31" spans="1:32" x14ac:dyDescent="0.2">
      <c r="A31" s="300"/>
      <c r="B31" s="300"/>
      <c r="C31" s="300"/>
      <c r="D31" s="300"/>
      <c r="E31" s="300"/>
      <c r="F31" s="300"/>
      <c r="G31" s="300"/>
      <c r="H31" s="300"/>
      <c r="I31" s="300"/>
      <c r="J31" s="300"/>
      <c r="M31" s="300"/>
      <c r="N31" s="300"/>
      <c r="O31" s="300"/>
      <c r="P31" s="300"/>
      <c r="Q31" s="300"/>
      <c r="R31" s="300"/>
      <c r="S31" s="300"/>
      <c r="T31" s="300"/>
      <c r="U31" s="300"/>
      <c r="X31" s="300"/>
      <c r="Y31" s="300"/>
      <c r="Z31" s="300"/>
      <c r="AA31" s="300"/>
      <c r="AB31" s="300"/>
      <c r="AC31" s="300"/>
      <c r="AD31" s="300"/>
      <c r="AE31" s="300"/>
      <c r="AF31" s="300"/>
    </row>
    <row r="32" spans="1:32" x14ac:dyDescent="0.2">
      <c r="A32" s="300"/>
      <c r="B32" s="300"/>
      <c r="C32" s="300"/>
      <c r="D32" s="300"/>
      <c r="E32" s="300"/>
      <c r="F32" s="300"/>
      <c r="G32" s="300"/>
      <c r="H32" s="300"/>
      <c r="I32" s="300"/>
      <c r="J32" s="300"/>
      <c r="M32" s="300"/>
      <c r="N32" s="300"/>
      <c r="O32" s="300"/>
      <c r="P32" s="300"/>
      <c r="Q32" s="300"/>
      <c r="R32" s="300"/>
      <c r="S32" s="300"/>
      <c r="T32" s="300"/>
      <c r="U32" s="300"/>
      <c r="X32" s="300"/>
      <c r="Y32" s="300"/>
      <c r="Z32" s="300"/>
      <c r="AA32" s="300"/>
      <c r="AB32" s="300"/>
      <c r="AC32" s="300"/>
      <c r="AD32" s="300"/>
      <c r="AE32" s="300"/>
      <c r="AF32" s="300"/>
    </row>
    <row r="33" spans="1:32" x14ac:dyDescent="0.2">
      <c r="A33" s="300"/>
      <c r="B33" s="300"/>
      <c r="C33" s="300"/>
      <c r="D33" s="300"/>
      <c r="E33" s="300"/>
      <c r="F33" s="300"/>
      <c r="G33" s="300"/>
      <c r="H33" s="300"/>
      <c r="I33" s="300"/>
      <c r="J33" s="300"/>
      <c r="M33" s="300"/>
      <c r="N33" s="300"/>
      <c r="O33" s="300"/>
      <c r="P33" s="300"/>
      <c r="Q33" s="300"/>
      <c r="R33" s="300"/>
      <c r="S33" s="300"/>
      <c r="T33" s="300"/>
      <c r="U33" s="300"/>
      <c r="X33" s="300"/>
      <c r="Y33" s="300"/>
      <c r="Z33" s="300"/>
      <c r="AA33" s="300"/>
      <c r="AB33" s="300"/>
      <c r="AC33" s="300"/>
      <c r="AD33" s="300"/>
      <c r="AE33" s="300"/>
      <c r="AF33" s="300"/>
    </row>
    <row r="34" spans="1:32" x14ac:dyDescent="0.2">
      <c r="A34" s="300"/>
      <c r="B34" s="300"/>
      <c r="C34" s="300"/>
      <c r="D34" s="300"/>
      <c r="E34" s="300"/>
      <c r="F34" s="300"/>
      <c r="G34" s="300"/>
      <c r="H34" s="300"/>
      <c r="I34" s="300"/>
      <c r="J34" s="300"/>
      <c r="M34" s="300"/>
      <c r="N34" s="300"/>
      <c r="O34" s="300"/>
      <c r="P34" s="300"/>
      <c r="Q34" s="300"/>
      <c r="R34" s="300"/>
      <c r="S34" s="300"/>
      <c r="T34" s="300"/>
      <c r="U34" s="300"/>
      <c r="X34" s="300"/>
      <c r="Y34" s="300"/>
      <c r="Z34" s="300"/>
      <c r="AA34" s="300"/>
      <c r="AB34" s="300"/>
      <c r="AC34" s="300"/>
      <c r="AD34" s="300"/>
      <c r="AE34" s="300"/>
      <c r="AF34" s="300"/>
    </row>
    <row r="35" spans="1:32" x14ac:dyDescent="0.2">
      <c r="A35" s="300"/>
      <c r="B35" s="300"/>
      <c r="C35" s="300"/>
      <c r="D35" s="300"/>
      <c r="E35" s="300"/>
      <c r="F35" s="300"/>
      <c r="G35" s="300"/>
      <c r="H35" s="300"/>
      <c r="I35" s="300"/>
      <c r="J35" s="300"/>
      <c r="M35" s="300"/>
      <c r="N35" s="300"/>
      <c r="O35" s="300"/>
      <c r="P35" s="300"/>
      <c r="Q35" s="300"/>
      <c r="R35" s="300"/>
      <c r="S35" s="300"/>
      <c r="T35" s="300"/>
      <c r="U35" s="300"/>
      <c r="X35" s="300"/>
      <c r="Y35" s="300"/>
      <c r="Z35" s="300"/>
      <c r="AA35" s="300"/>
      <c r="AB35" s="300"/>
      <c r="AC35" s="300"/>
      <c r="AD35" s="300"/>
      <c r="AE35" s="300"/>
      <c r="AF35" s="300"/>
    </row>
    <row r="36" spans="1:32" x14ac:dyDescent="0.2">
      <c r="A36" s="300"/>
      <c r="B36" s="300"/>
      <c r="C36" s="300"/>
      <c r="D36" s="300"/>
      <c r="E36" s="300"/>
      <c r="F36" s="300"/>
      <c r="G36" s="300"/>
      <c r="H36" s="300"/>
      <c r="I36" s="300"/>
      <c r="J36" s="300"/>
      <c r="M36" s="300"/>
      <c r="N36" s="300"/>
      <c r="O36" s="300"/>
      <c r="P36" s="300"/>
      <c r="Q36" s="300"/>
      <c r="R36" s="300"/>
      <c r="S36" s="300"/>
      <c r="T36" s="300"/>
      <c r="U36" s="300"/>
      <c r="X36" s="300"/>
      <c r="Y36" s="300"/>
      <c r="Z36" s="300"/>
      <c r="AA36" s="300"/>
      <c r="AB36" s="300"/>
      <c r="AC36" s="300"/>
      <c r="AD36" s="300"/>
      <c r="AE36" s="300"/>
      <c r="AF36" s="300"/>
    </row>
    <row r="37" spans="1:32" x14ac:dyDescent="0.2">
      <c r="A37" s="300"/>
      <c r="B37" s="300"/>
      <c r="C37" s="300"/>
      <c r="D37" s="300"/>
      <c r="E37" s="300"/>
      <c r="F37" s="300"/>
      <c r="G37" s="300"/>
      <c r="H37" s="300"/>
      <c r="I37" s="300"/>
      <c r="J37" s="300"/>
      <c r="M37" s="300"/>
      <c r="N37" s="300"/>
      <c r="O37" s="300"/>
      <c r="P37" s="300"/>
      <c r="Q37" s="300"/>
      <c r="R37" s="300"/>
      <c r="S37" s="300"/>
      <c r="T37" s="300"/>
      <c r="U37" s="300"/>
      <c r="X37" s="300"/>
      <c r="Y37" s="300"/>
      <c r="Z37" s="300"/>
      <c r="AA37" s="300"/>
      <c r="AB37" s="300"/>
      <c r="AC37" s="300"/>
      <c r="AD37" s="300"/>
      <c r="AE37" s="300"/>
      <c r="AF37" s="300"/>
    </row>
    <row r="38" spans="1:32" x14ac:dyDescent="0.2">
      <c r="A38" s="300"/>
      <c r="B38" s="300"/>
      <c r="C38" s="300"/>
      <c r="D38" s="300"/>
      <c r="E38" s="300"/>
      <c r="F38" s="300"/>
      <c r="G38" s="300"/>
      <c r="H38" s="300"/>
      <c r="I38" s="300"/>
      <c r="J38" s="300"/>
      <c r="M38" s="300"/>
      <c r="N38" s="300"/>
      <c r="O38" s="300"/>
      <c r="P38" s="300"/>
      <c r="Q38" s="300"/>
      <c r="R38" s="300"/>
      <c r="S38" s="300"/>
      <c r="T38" s="300"/>
      <c r="U38" s="300"/>
      <c r="X38" s="300"/>
      <c r="Y38" s="300"/>
      <c r="Z38" s="300"/>
      <c r="AA38" s="300"/>
      <c r="AB38" s="300"/>
      <c r="AC38" s="300"/>
      <c r="AD38" s="300"/>
      <c r="AE38" s="300"/>
      <c r="AF38" s="300"/>
    </row>
    <row r="39" spans="1:32" x14ac:dyDescent="0.2">
      <c r="A39" s="300"/>
      <c r="B39" s="300"/>
      <c r="C39" s="300"/>
      <c r="D39" s="300"/>
      <c r="E39" s="300"/>
      <c r="F39" s="300"/>
      <c r="G39" s="300"/>
      <c r="H39" s="300"/>
      <c r="I39" s="300"/>
      <c r="J39" s="300"/>
      <c r="M39" s="300"/>
      <c r="N39" s="300"/>
      <c r="O39" s="300"/>
      <c r="P39" s="300"/>
      <c r="Q39" s="300"/>
      <c r="R39" s="300"/>
      <c r="S39" s="300"/>
      <c r="T39" s="300"/>
      <c r="U39" s="300"/>
      <c r="X39" s="300"/>
      <c r="Y39" s="300"/>
      <c r="Z39" s="300"/>
      <c r="AA39" s="300"/>
      <c r="AB39" s="300"/>
      <c r="AC39" s="300"/>
      <c r="AD39" s="300"/>
      <c r="AE39" s="300"/>
      <c r="AF39" s="300"/>
    </row>
    <row r="40" spans="1:32" x14ac:dyDescent="0.2">
      <c r="A40" s="300"/>
      <c r="B40" s="300"/>
      <c r="C40" s="300"/>
      <c r="D40" s="300"/>
      <c r="E40" s="300"/>
      <c r="F40" s="300"/>
      <c r="G40" s="300"/>
      <c r="H40" s="300"/>
      <c r="I40" s="300"/>
      <c r="J40" s="300"/>
      <c r="M40" s="300"/>
      <c r="N40" s="300"/>
      <c r="O40" s="300"/>
      <c r="P40" s="300"/>
      <c r="Q40" s="300"/>
      <c r="R40" s="300"/>
      <c r="S40" s="300"/>
      <c r="T40" s="300"/>
      <c r="U40" s="300"/>
      <c r="X40" s="300"/>
      <c r="Y40" s="300"/>
      <c r="Z40" s="300"/>
      <c r="AA40" s="300"/>
      <c r="AB40" s="300"/>
      <c r="AC40" s="300"/>
      <c r="AD40" s="300"/>
      <c r="AE40" s="300"/>
      <c r="AF40" s="300"/>
    </row>
    <row r="41" spans="1:32" x14ac:dyDescent="0.2">
      <c r="A41" s="300"/>
      <c r="B41" s="300"/>
      <c r="C41" s="300"/>
      <c r="D41" s="300"/>
      <c r="E41" s="300"/>
      <c r="F41" s="300"/>
      <c r="G41" s="300"/>
      <c r="H41" s="300"/>
      <c r="I41" s="300"/>
      <c r="J41" s="300"/>
      <c r="M41" s="300"/>
      <c r="N41" s="300"/>
      <c r="O41" s="300"/>
      <c r="P41" s="300"/>
      <c r="Q41" s="300"/>
      <c r="R41" s="300"/>
      <c r="S41" s="300"/>
      <c r="T41" s="300"/>
      <c r="U41" s="300"/>
      <c r="X41" s="300"/>
      <c r="Y41" s="300"/>
      <c r="Z41" s="300"/>
      <c r="AA41" s="300"/>
      <c r="AB41" s="300"/>
      <c r="AC41" s="300"/>
      <c r="AD41" s="300"/>
      <c r="AE41" s="300"/>
      <c r="AF41" s="300"/>
    </row>
    <row r="42" spans="1:32" x14ac:dyDescent="0.2">
      <c r="A42" s="300"/>
      <c r="B42" s="300"/>
      <c r="C42" s="300"/>
      <c r="D42" s="300"/>
      <c r="E42" s="300"/>
      <c r="F42" s="300"/>
      <c r="G42" s="300"/>
      <c r="H42" s="300"/>
      <c r="I42" s="300"/>
      <c r="J42" s="300"/>
      <c r="M42" s="300"/>
      <c r="N42" s="300"/>
      <c r="O42" s="300"/>
      <c r="P42" s="300"/>
      <c r="Q42" s="300"/>
      <c r="R42" s="300"/>
      <c r="S42" s="300"/>
      <c r="T42" s="300"/>
      <c r="U42" s="300"/>
      <c r="X42" s="300"/>
      <c r="Y42" s="300"/>
      <c r="Z42" s="300"/>
      <c r="AA42" s="300"/>
      <c r="AB42" s="300"/>
      <c r="AC42" s="300"/>
      <c r="AD42" s="300"/>
      <c r="AE42" s="300"/>
      <c r="AF42" s="300"/>
    </row>
    <row r="43" spans="1:32" x14ac:dyDescent="0.2">
      <c r="A43" s="300"/>
      <c r="B43" s="300"/>
      <c r="C43" s="300"/>
      <c r="D43" s="300"/>
      <c r="E43" s="300"/>
      <c r="F43" s="300"/>
      <c r="G43" s="300"/>
      <c r="H43" s="300"/>
      <c r="I43" s="300"/>
      <c r="J43" s="300"/>
      <c r="M43" s="300"/>
      <c r="N43" s="300"/>
      <c r="O43" s="300"/>
      <c r="P43" s="300"/>
      <c r="Q43" s="300"/>
      <c r="R43" s="300"/>
      <c r="S43" s="300"/>
      <c r="T43" s="300"/>
      <c r="U43" s="300"/>
      <c r="X43" s="300"/>
      <c r="Y43" s="300"/>
      <c r="Z43" s="300"/>
      <c r="AA43" s="300"/>
      <c r="AB43" s="300"/>
      <c r="AC43" s="300"/>
      <c r="AD43" s="300"/>
      <c r="AE43" s="300"/>
      <c r="AF43" s="300"/>
    </row>
    <row r="44" spans="1:32" x14ac:dyDescent="0.2">
      <c r="A44" s="300"/>
      <c r="B44" s="300"/>
      <c r="C44" s="300"/>
      <c r="D44" s="300"/>
      <c r="E44" s="300"/>
      <c r="F44" s="300"/>
      <c r="G44" s="300"/>
      <c r="H44" s="300"/>
      <c r="I44" s="300"/>
      <c r="J44" s="300"/>
      <c r="M44" s="300"/>
      <c r="N44" s="300"/>
      <c r="O44" s="300"/>
      <c r="P44" s="300"/>
      <c r="Q44" s="300"/>
      <c r="R44" s="300"/>
      <c r="S44" s="300"/>
      <c r="T44" s="300"/>
      <c r="U44" s="300"/>
      <c r="X44" s="300"/>
      <c r="Y44" s="300"/>
      <c r="Z44" s="300"/>
      <c r="AA44" s="300"/>
      <c r="AB44" s="300"/>
      <c r="AC44" s="300"/>
      <c r="AD44" s="300"/>
      <c r="AE44" s="300"/>
      <c r="AF44" s="300"/>
    </row>
    <row r="45" spans="1:32" x14ac:dyDescent="0.2">
      <c r="A45" s="300"/>
      <c r="B45" s="300"/>
      <c r="C45" s="300"/>
      <c r="D45" s="300"/>
      <c r="E45" s="300"/>
      <c r="F45" s="300"/>
      <c r="G45" s="300"/>
      <c r="H45" s="300"/>
      <c r="I45" s="300"/>
      <c r="J45" s="300"/>
      <c r="M45" s="300"/>
      <c r="N45" s="300"/>
      <c r="O45" s="300"/>
      <c r="P45" s="300"/>
      <c r="Q45" s="300"/>
      <c r="R45" s="300"/>
      <c r="S45" s="300"/>
      <c r="T45" s="300"/>
      <c r="U45" s="300"/>
      <c r="X45" s="300"/>
      <c r="Y45" s="300"/>
      <c r="Z45" s="300"/>
      <c r="AA45" s="300"/>
      <c r="AB45" s="300"/>
      <c r="AC45" s="300"/>
      <c r="AD45" s="300"/>
      <c r="AE45" s="300"/>
      <c r="AF45" s="300"/>
    </row>
    <row r="46" spans="1:32" x14ac:dyDescent="0.2">
      <c r="A46" s="300"/>
      <c r="B46" s="300"/>
      <c r="C46" s="300"/>
      <c r="D46" s="300"/>
      <c r="E46" s="300"/>
      <c r="F46" s="300"/>
      <c r="G46" s="300"/>
      <c r="H46" s="300"/>
      <c r="I46" s="300"/>
      <c r="J46" s="300"/>
      <c r="M46" s="300"/>
      <c r="N46" s="300"/>
      <c r="O46" s="300"/>
      <c r="P46" s="300"/>
      <c r="Q46" s="300"/>
      <c r="R46" s="300"/>
      <c r="S46" s="300"/>
      <c r="T46" s="300"/>
      <c r="U46" s="300"/>
      <c r="X46" s="300"/>
      <c r="Y46" s="300"/>
      <c r="Z46" s="300"/>
      <c r="AA46" s="300"/>
      <c r="AB46" s="300"/>
      <c r="AC46" s="300"/>
      <c r="AD46" s="300"/>
      <c r="AE46" s="300"/>
      <c r="AF46" s="300"/>
    </row>
    <row r="47" spans="1:32" x14ac:dyDescent="0.2">
      <c r="A47" s="300"/>
      <c r="B47" s="300"/>
      <c r="C47" s="300"/>
      <c r="D47" s="300"/>
      <c r="E47" s="300"/>
      <c r="F47" s="300"/>
      <c r="G47" s="300"/>
      <c r="H47" s="300"/>
      <c r="I47" s="300"/>
      <c r="J47" s="300"/>
      <c r="M47" s="300"/>
      <c r="N47" s="300"/>
      <c r="O47" s="300"/>
      <c r="P47" s="300"/>
      <c r="Q47" s="300"/>
      <c r="R47" s="300"/>
      <c r="S47" s="300"/>
      <c r="T47" s="300"/>
      <c r="U47" s="300"/>
      <c r="X47" s="300"/>
      <c r="Y47" s="300"/>
      <c r="Z47" s="300"/>
      <c r="AA47" s="300"/>
      <c r="AB47" s="300"/>
      <c r="AC47" s="300"/>
      <c r="AD47" s="300"/>
      <c r="AE47" s="300"/>
      <c r="AF47" s="300"/>
    </row>
    <row r="48" spans="1:32" x14ac:dyDescent="0.2">
      <c r="A48" s="300"/>
      <c r="B48" s="300"/>
      <c r="C48" s="300"/>
      <c r="D48" s="300"/>
      <c r="E48" s="300"/>
      <c r="F48" s="300"/>
      <c r="G48" s="300"/>
      <c r="H48" s="300"/>
      <c r="I48" s="300"/>
      <c r="J48" s="300"/>
      <c r="M48" s="300"/>
      <c r="N48" s="300"/>
      <c r="O48" s="300"/>
      <c r="P48" s="300"/>
      <c r="Q48" s="300"/>
      <c r="R48" s="300"/>
      <c r="S48" s="300"/>
      <c r="T48" s="300"/>
      <c r="U48" s="300"/>
      <c r="X48" s="300"/>
      <c r="Y48" s="300"/>
      <c r="Z48" s="300"/>
      <c r="AA48" s="300"/>
      <c r="AB48" s="300"/>
      <c r="AC48" s="300"/>
      <c r="AD48" s="300"/>
      <c r="AE48" s="300"/>
      <c r="AF48" s="300"/>
    </row>
    <row r="49" spans="1:32" x14ac:dyDescent="0.2">
      <c r="A49" s="300"/>
      <c r="B49" s="300"/>
      <c r="C49" s="300"/>
      <c r="D49" s="300"/>
      <c r="E49" s="300"/>
      <c r="F49" s="300"/>
      <c r="G49" s="300"/>
      <c r="H49" s="300"/>
      <c r="I49" s="300"/>
      <c r="J49" s="300"/>
      <c r="M49" s="300"/>
      <c r="N49" s="300"/>
      <c r="O49" s="300"/>
      <c r="P49" s="300"/>
      <c r="Q49" s="300"/>
      <c r="R49" s="300"/>
      <c r="S49" s="300"/>
      <c r="T49" s="300"/>
      <c r="U49" s="300"/>
      <c r="X49" s="300"/>
      <c r="Y49" s="300"/>
      <c r="Z49" s="300"/>
      <c r="AA49" s="300"/>
      <c r="AB49" s="300"/>
      <c r="AC49" s="300"/>
      <c r="AD49" s="300"/>
      <c r="AE49" s="300"/>
      <c r="AF49" s="300"/>
    </row>
    <row r="50" spans="1:32" x14ac:dyDescent="0.2">
      <c r="A50" s="300"/>
      <c r="B50" s="300"/>
      <c r="C50" s="300"/>
      <c r="D50" s="300"/>
      <c r="E50" s="300"/>
      <c r="F50" s="300"/>
      <c r="G50" s="300"/>
      <c r="H50" s="300"/>
      <c r="I50" s="300"/>
      <c r="J50" s="300"/>
      <c r="M50" s="300"/>
      <c r="N50" s="300"/>
      <c r="O50" s="300"/>
      <c r="P50" s="300"/>
      <c r="Q50" s="300"/>
      <c r="R50" s="300"/>
      <c r="S50" s="300"/>
      <c r="T50" s="300"/>
      <c r="U50" s="300"/>
      <c r="X50" s="300"/>
      <c r="Y50" s="300"/>
      <c r="Z50" s="300"/>
      <c r="AA50" s="300"/>
      <c r="AB50" s="300"/>
      <c r="AC50" s="300"/>
      <c r="AD50" s="300"/>
      <c r="AE50" s="300"/>
      <c r="AF50" s="300"/>
    </row>
    <row r="51" spans="1:32" x14ac:dyDescent="0.2">
      <c r="A51" s="300"/>
      <c r="B51" s="300"/>
      <c r="C51" s="300"/>
      <c r="D51" s="300"/>
      <c r="E51" s="300"/>
      <c r="F51" s="300"/>
      <c r="G51" s="300"/>
      <c r="H51" s="300"/>
      <c r="I51" s="300"/>
      <c r="J51" s="300"/>
      <c r="M51" s="300"/>
      <c r="N51" s="300"/>
      <c r="O51" s="300"/>
      <c r="P51" s="300"/>
      <c r="Q51" s="300"/>
      <c r="R51" s="300"/>
      <c r="S51" s="300"/>
      <c r="T51" s="300"/>
      <c r="U51" s="300"/>
      <c r="X51" s="300"/>
      <c r="Y51" s="300"/>
      <c r="Z51" s="300"/>
      <c r="AA51" s="300"/>
      <c r="AB51" s="300"/>
      <c r="AC51" s="300"/>
      <c r="AD51" s="300"/>
      <c r="AE51" s="300"/>
      <c r="AF51" s="300"/>
    </row>
    <row r="52" spans="1:32" x14ac:dyDescent="0.2">
      <c r="A52" s="300"/>
      <c r="B52" s="300"/>
      <c r="C52" s="300"/>
      <c r="D52" s="300"/>
      <c r="E52" s="300"/>
      <c r="F52" s="300"/>
      <c r="G52" s="300"/>
      <c r="H52" s="300"/>
      <c r="I52" s="300"/>
      <c r="J52" s="300"/>
      <c r="M52" s="300"/>
      <c r="N52" s="300"/>
      <c r="O52" s="300"/>
      <c r="P52" s="300"/>
      <c r="Q52" s="300"/>
      <c r="R52" s="300"/>
      <c r="S52" s="300"/>
      <c r="T52" s="300"/>
      <c r="U52" s="300"/>
      <c r="X52" s="300"/>
      <c r="Y52" s="300"/>
      <c r="Z52" s="300"/>
      <c r="AA52" s="300"/>
      <c r="AB52" s="300"/>
      <c r="AC52" s="300"/>
      <c r="AD52" s="300"/>
      <c r="AE52" s="300"/>
      <c r="AF52" s="300"/>
    </row>
    <row r="53" spans="1:32" x14ac:dyDescent="0.2">
      <c r="A53" s="300"/>
      <c r="B53" s="300"/>
      <c r="C53" s="300"/>
      <c r="D53" s="300"/>
      <c r="E53" s="300"/>
      <c r="F53" s="300"/>
      <c r="G53" s="300"/>
      <c r="H53" s="300"/>
      <c r="I53" s="300"/>
      <c r="J53" s="300"/>
      <c r="M53" s="300"/>
      <c r="N53" s="300"/>
      <c r="O53" s="300"/>
      <c r="P53" s="300"/>
      <c r="Q53" s="300"/>
      <c r="R53" s="300"/>
      <c r="S53" s="300"/>
      <c r="T53" s="300"/>
      <c r="U53" s="300"/>
      <c r="X53" s="300"/>
      <c r="Y53" s="300"/>
      <c r="Z53" s="300"/>
      <c r="AA53" s="300"/>
      <c r="AB53" s="300"/>
      <c r="AC53" s="300"/>
      <c r="AD53" s="300"/>
      <c r="AE53" s="300"/>
      <c r="AF53" s="300"/>
    </row>
    <row r="54" spans="1:32" x14ac:dyDescent="0.2">
      <c r="A54" s="300"/>
      <c r="B54" s="300"/>
      <c r="C54" s="300"/>
      <c r="D54" s="300"/>
      <c r="E54" s="300"/>
      <c r="F54" s="300"/>
      <c r="G54" s="300"/>
      <c r="H54" s="300"/>
      <c r="I54" s="300"/>
      <c r="J54" s="300"/>
      <c r="M54" s="300"/>
      <c r="N54" s="300"/>
      <c r="O54" s="300"/>
      <c r="P54" s="300"/>
      <c r="Q54" s="300"/>
      <c r="R54" s="300"/>
      <c r="S54" s="300"/>
      <c r="T54" s="300"/>
      <c r="U54" s="300"/>
      <c r="X54" s="300"/>
      <c r="Y54" s="300"/>
      <c r="Z54" s="300"/>
      <c r="AA54" s="300"/>
      <c r="AB54" s="300"/>
      <c r="AC54" s="300"/>
      <c r="AD54" s="300"/>
      <c r="AE54" s="300"/>
      <c r="AF54" s="300"/>
    </row>
    <row r="55" spans="1:32" x14ac:dyDescent="0.2">
      <c r="A55" s="300"/>
      <c r="B55" s="300"/>
      <c r="C55" s="300"/>
      <c r="D55" s="300"/>
      <c r="E55" s="300"/>
      <c r="F55" s="300"/>
      <c r="G55" s="300"/>
      <c r="H55" s="300"/>
      <c r="I55" s="300"/>
      <c r="J55" s="300"/>
      <c r="M55" s="300"/>
      <c r="N55" s="300"/>
      <c r="O55" s="300"/>
      <c r="P55" s="300"/>
      <c r="Q55" s="300"/>
      <c r="R55" s="300"/>
      <c r="S55" s="300"/>
      <c r="T55" s="300"/>
      <c r="U55" s="300"/>
      <c r="X55" s="300"/>
      <c r="Y55" s="300"/>
      <c r="Z55" s="300"/>
      <c r="AA55" s="300"/>
      <c r="AB55" s="300"/>
      <c r="AC55" s="300"/>
      <c r="AD55" s="300"/>
      <c r="AE55" s="300"/>
      <c r="AF55" s="300"/>
    </row>
    <row r="56" spans="1:32" x14ac:dyDescent="0.2">
      <c r="A56" s="300"/>
      <c r="B56" s="300"/>
      <c r="C56" s="300"/>
      <c r="D56" s="300"/>
      <c r="E56" s="300"/>
      <c r="F56" s="300"/>
      <c r="G56" s="300"/>
      <c r="H56" s="300"/>
      <c r="I56" s="300"/>
      <c r="J56" s="300"/>
      <c r="M56" s="300"/>
      <c r="N56" s="300"/>
      <c r="O56" s="300"/>
      <c r="P56" s="300"/>
      <c r="Q56" s="300"/>
      <c r="R56" s="300"/>
      <c r="S56" s="300"/>
      <c r="T56" s="300"/>
      <c r="U56" s="300"/>
      <c r="X56" s="300"/>
      <c r="Y56" s="300"/>
      <c r="Z56" s="300"/>
      <c r="AA56" s="300"/>
      <c r="AB56" s="300"/>
      <c r="AC56" s="300"/>
      <c r="AD56" s="300"/>
      <c r="AE56" s="300"/>
      <c r="AF56" s="300"/>
    </row>
    <row r="57" spans="1:32" x14ac:dyDescent="0.2">
      <c r="A57" s="300"/>
      <c r="B57" s="300"/>
      <c r="C57" s="300"/>
      <c r="D57" s="300"/>
      <c r="E57" s="300"/>
      <c r="F57" s="300"/>
      <c r="G57" s="300"/>
      <c r="H57" s="300"/>
      <c r="I57" s="300"/>
      <c r="J57" s="300"/>
      <c r="M57" s="300"/>
      <c r="N57" s="300"/>
      <c r="O57" s="300"/>
      <c r="P57" s="300"/>
      <c r="Q57" s="300"/>
      <c r="R57" s="300"/>
      <c r="S57" s="300"/>
      <c r="T57" s="300"/>
      <c r="U57" s="300"/>
      <c r="X57" s="300"/>
      <c r="Y57" s="300"/>
      <c r="Z57" s="300"/>
      <c r="AA57" s="300"/>
      <c r="AB57" s="300"/>
      <c r="AC57" s="300"/>
      <c r="AD57" s="300"/>
      <c r="AE57" s="300"/>
      <c r="AF57" s="300"/>
    </row>
    <row r="58" spans="1:32" x14ac:dyDescent="0.2">
      <c r="A58" s="300"/>
      <c r="B58" s="300"/>
      <c r="C58" s="300"/>
      <c r="D58" s="300"/>
      <c r="E58" s="300"/>
      <c r="F58" s="300"/>
      <c r="G58" s="300"/>
      <c r="H58" s="300"/>
      <c r="I58" s="300"/>
      <c r="J58" s="300"/>
      <c r="M58" s="300"/>
      <c r="N58" s="300"/>
      <c r="O58" s="300"/>
      <c r="P58" s="300"/>
      <c r="Q58" s="300"/>
      <c r="R58" s="300"/>
      <c r="S58" s="300"/>
      <c r="T58" s="300"/>
      <c r="U58" s="300"/>
      <c r="X58" s="300"/>
      <c r="Y58" s="300"/>
      <c r="Z58" s="300"/>
      <c r="AA58" s="300"/>
      <c r="AB58" s="300"/>
      <c r="AC58" s="300"/>
      <c r="AD58" s="300"/>
      <c r="AE58" s="300"/>
      <c r="AF58" s="300"/>
    </row>
    <row r="59" spans="1:32" x14ac:dyDescent="0.2">
      <c r="A59" s="300"/>
      <c r="B59" s="300"/>
      <c r="C59" s="300"/>
      <c r="D59" s="300"/>
      <c r="E59" s="300"/>
      <c r="F59" s="300"/>
      <c r="G59" s="300"/>
      <c r="H59" s="300"/>
      <c r="I59" s="300"/>
      <c r="J59" s="300"/>
      <c r="M59" s="300"/>
      <c r="N59" s="300"/>
      <c r="O59" s="300"/>
      <c r="P59" s="300"/>
      <c r="Q59" s="300"/>
      <c r="R59" s="300"/>
      <c r="S59" s="300"/>
      <c r="T59" s="300"/>
      <c r="U59" s="300"/>
      <c r="X59" s="300"/>
      <c r="Y59" s="300"/>
      <c r="Z59" s="300"/>
      <c r="AA59" s="300"/>
      <c r="AB59" s="300"/>
      <c r="AC59" s="300"/>
      <c r="AD59" s="300"/>
      <c r="AE59" s="300"/>
      <c r="AF59" s="300"/>
    </row>
    <row r="60" spans="1:32" x14ac:dyDescent="0.2">
      <c r="A60" s="300"/>
      <c r="B60" s="300"/>
      <c r="C60" s="300"/>
      <c r="D60" s="300"/>
      <c r="E60" s="300"/>
      <c r="F60" s="300"/>
      <c r="G60" s="300"/>
      <c r="H60" s="300"/>
      <c r="I60" s="300"/>
      <c r="J60" s="300"/>
      <c r="M60" s="300"/>
      <c r="N60" s="300"/>
      <c r="O60" s="300"/>
      <c r="P60" s="300"/>
      <c r="Q60" s="300"/>
      <c r="R60" s="300"/>
      <c r="S60" s="300"/>
      <c r="T60" s="300"/>
      <c r="U60" s="300"/>
      <c r="X60" s="300"/>
      <c r="Y60" s="300"/>
      <c r="Z60" s="300"/>
      <c r="AA60" s="300"/>
      <c r="AB60" s="300"/>
      <c r="AC60" s="300"/>
      <c r="AD60" s="300"/>
      <c r="AE60" s="300"/>
      <c r="AF60" s="300"/>
    </row>
    <row r="61" spans="1:32" x14ac:dyDescent="0.2">
      <c r="A61" s="300"/>
      <c r="B61" s="300"/>
      <c r="C61" s="300"/>
      <c r="D61" s="300"/>
      <c r="E61" s="300"/>
      <c r="F61" s="300"/>
      <c r="G61" s="300"/>
      <c r="H61" s="300"/>
      <c r="I61" s="300"/>
      <c r="J61" s="300"/>
      <c r="M61" s="300"/>
      <c r="N61" s="300"/>
      <c r="O61" s="300"/>
      <c r="P61" s="300"/>
      <c r="Q61" s="300"/>
      <c r="R61" s="300"/>
      <c r="S61" s="300"/>
      <c r="T61" s="300"/>
      <c r="U61" s="300"/>
      <c r="X61" s="300"/>
      <c r="Y61" s="300"/>
      <c r="Z61" s="300"/>
      <c r="AA61" s="300"/>
      <c r="AB61" s="300"/>
      <c r="AC61" s="300"/>
      <c r="AD61" s="300"/>
      <c r="AE61" s="300"/>
      <c r="AF61" s="300"/>
    </row>
    <row r="62" spans="1:32" x14ac:dyDescent="0.2">
      <c r="A62" s="300"/>
      <c r="B62" s="300"/>
      <c r="C62" s="300"/>
      <c r="D62" s="300"/>
      <c r="E62" s="300"/>
      <c r="F62" s="300"/>
      <c r="G62" s="300"/>
      <c r="H62" s="300"/>
      <c r="I62" s="300"/>
      <c r="J62" s="300"/>
      <c r="M62" s="300"/>
      <c r="N62" s="300"/>
      <c r="O62" s="300"/>
      <c r="P62" s="300"/>
      <c r="Q62" s="300"/>
      <c r="R62" s="300"/>
      <c r="S62" s="300"/>
      <c r="T62" s="300"/>
      <c r="U62" s="300"/>
      <c r="X62" s="300"/>
      <c r="Y62" s="300"/>
      <c r="Z62" s="300"/>
      <c r="AA62" s="300"/>
      <c r="AB62" s="300"/>
      <c r="AC62" s="300"/>
      <c r="AD62" s="300"/>
      <c r="AE62" s="300"/>
      <c r="AF62" s="300"/>
    </row>
    <row r="63" spans="1:32" x14ac:dyDescent="0.2">
      <c r="A63" s="300"/>
      <c r="B63" s="300"/>
      <c r="C63" s="300"/>
      <c r="D63" s="300"/>
      <c r="E63" s="300"/>
      <c r="F63" s="300"/>
      <c r="G63" s="300"/>
      <c r="H63" s="300"/>
      <c r="I63" s="300"/>
      <c r="J63" s="300"/>
      <c r="M63" s="300"/>
      <c r="N63" s="300"/>
      <c r="O63" s="300"/>
      <c r="P63" s="300"/>
      <c r="Q63" s="300"/>
      <c r="R63" s="300"/>
      <c r="S63" s="300"/>
      <c r="T63" s="300"/>
      <c r="U63" s="300"/>
      <c r="X63" s="300"/>
      <c r="Y63" s="300"/>
      <c r="Z63" s="300"/>
      <c r="AA63" s="300"/>
      <c r="AB63" s="300"/>
      <c r="AC63" s="300"/>
      <c r="AD63" s="300"/>
      <c r="AE63" s="300"/>
      <c r="AF63" s="300"/>
    </row>
    <row r="64" spans="1:32" x14ac:dyDescent="0.2">
      <c r="A64" s="300"/>
      <c r="B64" s="300"/>
      <c r="C64" s="300"/>
      <c r="D64" s="300"/>
      <c r="E64" s="300"/>
      <c r="F64" s="300"/>
      <c r="G64" s="300"/>
      <c r="H64" s="300"/>
      <c r="I64" s="300"/>
      <c r="J64" s="300"/>
      <c r="M64" s="300"/>
      <c r="N64" s="300"/>
      <c r="O64" s="300"/>
      <c r="P64" s="300"/>
      <c r="Q64" s="300"/>
      <c r="R64" s="300"/>
      <c r="S64" s="300"/>
      <c r="T64" s="300"/>
      <c r="U64" s="300"/>
      <c r="X64" s="300"/>
      <c r="Y64" s="300"/>
      <c r="Z64" s="300"/>
      <c r="AA64" s="300"/>
      <c r="AB64" s="300"/>
      <c r="AC64" s="300"/>
      <c r="AD64" s="300"/>
      <c r="AE64" s="300"/>
      <c r="AF64" s="300"/>
    </row>
    <row r="65" spans="1:32" x14ac:dyDescent="0.2">
      <c r="A65" s="300"/>
      <c r="B65" s="300"/>
      <c r="C65" s="300"/>
      <c r="D65" s="300"/>
      <c r="E65" s="300"/>
      <c r="F65" s="300"/>
      <c r="G65" s="300"/>
      <c r="H65" s="300"/>
      <c r="I65" s="300"/>
      <c r="J65" s="300"/>
      <c r="M65" s="300"/>
      <c r="N65" s="300"/>
      <c r="O65" s="300"/>
      <c r="P65" s="300"/>
      <c r="Q65" s="300"/>
      <c r="R65" s="300"/>
      <c r="S65" s="300"/>
      <c r="T65" s="300"/>
      <c r="U65" s="300"/>
      <c r="X65" s="300"/>
      <c r="Y65" s="300"/>
      <c r="Z65" s="300"/>
      <c r="AA65" s="300"/>
      <c r="AB65" s="300"/>
      <c r="AC65" s="300"/>
      <c r="AD65" s="300"/>
      <c r="AE65" s="300"/>
      <c r="AF65" s="300"/>
    </row>
    <row r="66" spans="1:32" x14ac:dyDescent="0.2">
      <c r="A66" s="300"/>
      <c r="B66" s="300"/>
      <c r="C66" s="300"/>
      <c r="D66" s="300"/>
      <c r="E66" s="300"/>
      <c r="F66" s="300"/>
      <c r="G66" s="300"/>
      <c r="H66" s="300"/>
      <c r="I66" s="300"/>
      <c r="J66" s="300"/>
      <c r="M66" s="300"/>
      <c r="N66" s="300"/>
      <c r="O66" s="300"/>
      <c r="P66" s="300"/>
      <c r="Q66" s="300"/>
      <c r="R66" s="300"/>
      <c r="S66" s="300"/>
      <c r="T66" s="300"/>
      <c r="U66" s="300"/>
      <c r="X66" s="300"/>
      <c r="Y66" s="300"/>
      <c r="Z66" s="300"/>
      <c r="AA66" s="300"/>
      <c r="AB66" s="300"/>
      <c r="AC66" s="300"/>
      <c r="AD66" s="300"/>
      <c r="AE66" s="300"/>
      <c r="AF66" s="300"/>
    </row>
    <row r="67" spans="1:32" x14ac:dyDescent="0.2">
      <c r="A67" s="300"/>
      <c r="B67" s="300"/>
      <c r="C67" s="300"/>
      <c r="D67" s="300"/>
      <c r="E67" s="300"/>
      <c r="F67" s="300"/>
      <c r="G67" s="300"/>
      <c r="H67" s="300"/>
      <c r="I67" s="300"/>
      <c r="J67" s="300"/>
      <c r="M67" s="300"/>
      <c r="N67" s="300"/>
      <c r="O67" s="300"/>
      <c r="P67" s="300"/>
      <c r="Q67" s="300"/>
      <c r="R67" s="300"/>
      <c r="S67" s="300"/>
      <c r="T67" s="300"/>
      <c r="U67" s="300"/>
      <c r="X67" s="300"/>
      <c r="Y67" s="300"/>
      <c r="Z67" s="300"/>
      <c r="AA67" s="300"/>
      <c r="AB67" s="300"/>
      <c r="AC67" s="300"/>
      <c r="AD67" s="300"/>
      <c r="AE67" s="300"/>
      <c r="AF67" s="300"/>
    </row>
    <row r="68" spans="1:32" x14ac:dyDescent="0.2">
      <c r="A68" s="300"/>
      <c r="B68" s="300"/>
      <c r="C68" s="300"/>
      <c r="D68" s="300"/>
      <c r="E68" s="300"/>
      <c r="F68" s="300"/>
      <c r="G68" s="300"/>
      <c r="H68" s="300"/>
      <c r="I68" s="300"/>
      <c r="J68" s="300"/>
      <c r="M68" s="300"/>
      <c r="N68" s="300"/>
      <c r="O68" s="300"/>
      <c r="P68" s="300"/>
      <c r="Q68" s="300"/>
      <c r="R68" s="300"/>
      <c r="S68" s="300"/>
      <c r="T68" s="300"/>
      <c r="U68" s="300"/>
      <c r="X68" s="300"/>
      <c r="Y68" s="300"/>
      <c r="Z68" s="300"/>
      <c r="AA68" s="300"/>
      <c r="AB68" s="300"/>
      <c r="AC68" s="300"/>
      <c r="AD68" s="300"/>
      <c r="AE68" s="300"/>
      <c r="AF68" s="300"/>
    </row>
    <row r="69" spans="1:32" x14ac:dyDescent="0.2">
      <c r="A69" s="300"/>
      <c r="B69" s="300"/>
      <c r="C69" s="300"/>
      <c r="D69" s="300"/>
      <c r="E69" s="300"/>
      <c r="F69" s="300"/>
      <c r="G69" s="300"/>
      <c r="H69" s="300"/>
      <c r="I69" s="300"/>
      <c r="J69" s="300"/>
      <c r="M69" s="300"/>
      <c r="N69" s="300"/>
      <c r="O69" s="300"/>
      <c r="P69" s="300"/>
      <c r="Q69" s="300"/>
      <c r="R69" s="300"/>
      <c r="S69" s="300"/>
      <c r="T69" s="300"/>
      <c r="U69" s="300"/>
      <c r="X69" s="300"/>
      <c r="Y69" s="300"/>
      <c r="Z69" s="300"/>
      <c r="AA69" s="300"/>
      <c r="AB69" s="300"/>
      <c r="AC69" s="300"/>
      <c r="AD69" s="300"/>
      <c r="AE69" s="300"/>
      <c r="AF69" s="300"/>
    </row>
    <row r="70" spans="1:32" x14ac:dyDescent="0.2">
      <c r="A70" s="300"/>
      <c r="B70" s="300"/>
      <c r="C70" s="300"/>
      <c r="D70" s="300"/>
      <c r="E70" s="300"/>
      <c r="F70" s="300"/>
      <c r="G70" s="300"/>
      <c r="H70" s="300"/>
      <c r="I70" s="300"/>
      <c r="J70" s="300"/>
      <c r="M70" s="300"/>
      <c r="N70" s="300"/>
      <c r="O70" s="300"/>
      <c r="P70" s="300"/>
      <c r="Q70" s="300"/>
      <c r="R70" s="300"/>
      <c r="S70" s="300"/>
      <c r="T70" s="300"/>
      <c r="U70" s="300"/>
      <c r="X70" s="300"/>
      <c r="Y70" s="300"/>
      <c r="Z70" s="300"/>
      <c r="AA70" s="300"/>
      <c r="AB70" s="300"/>
      <c r="AC70" s="300"/>
      <c r="AD70" s="300"/>
      <c r="AE70" s="300"/>
      <c r="AF70" s="300"/>
    </row>
    <row r="71" spans="1:32" x14ac:dyDescent="0.2">
      <c r="A71" s="300"/>
      <c r="B71" s="300"/>
      <c r="C71" s="300"/>
      <c r="D71" s="300"/>
      <c r="E71" s="300"/>
      <c r="F71" s="300"/>
      <c r="G71" s="300"/>
      <c r="H71" s="300"/>
      <c r="I71" s="300"/>
      <c r="J71" s="300"/>
      <c r="M71" s="300"/>
      <c r="N71" s="300"/>
      <c r="O71" s="300"/>
      <c r="P71" s="300"/>
      <c r="Q71" s="300"/>
      <c r="R71" s="300"/>
      <c r="S71" s="300"/>
      <c r="T71" s="300"/>
      <c r="U71" s="300"/>
      <c r="X71" s="300"/>
      <c r="Y71" s="300"/>
      <c r="Z71" s="300"/>
      <c r="AA71" s="300"/>
      <c r="AB71" s="300"/>
      <c r="AC71" s="300"/>
      <c r="AD71" s="300"/>
      <c r="AE71" s="300"/>
      <c r="AF71" s="300"/>
    </row>
    <row r="72" spans="1:32" x14ac:dyDescent="0.2">
      <c r="A72" s="300"/>
      <c r="B72" s="300"/>
      <c r="C72" s="300"/>
      <c r="D72" s="300"/>
      <c r="E72" s="300"/>
      <c r="F72" s="300"/>
      <c r="G72" s="300"/>
      <c r="H72" s="300"/>
      <c r="I72" s="300"/>
      <c r="J72" s="300"/>
      <c r="M72" s="300"/>
      <c r="N72" s="300"/>
      <c r="O72" s="300"/>
      <c r="P72" s="300"/>
      <c r="Q72" s="300"/>
      <c r="R72" s="300"/>
      <c r="S72" s="300"/>
      <c r="T72" s="300"/>
      <c r="U72" s="300"/>
      <c r="X72" s="300"/>
      <c r="Y72" s="300"/>
      <c r="Z72" s="300"/>
      <c r="AA72" s="300"/>
      <c r="AB72" s="300"/>
      <c r="AC72" s="300"/>
      <c r="AD72" s="300"/>
      <c r="AE72" s="300"/>
      <c r="AF72" s="300"/>
    </row>
    <row r="73" spans="1:32" x14ac:dyDescent="0.2">
      <c r="A73" s="300"/>
      <c r="B73" s="300"/>
      <c r="C73" s="300"/>
      <c r="D73" s="300"/>
      <c r="E73" s="300"/>
      <c r="F73" s="300"/>
      <c r="G73" s="300"/>
      <c r="H73" s="300"/>
      <c r="I73" s="300"/>
      <c r="J73" s="300"/>
      <c r="M73" s="300"/>
      <c r="N73" s="300"/>
      <c r="O73" s="300"/>
      <c r="P73" s="300"/>
      <c r="Q73" s="300"/>
      <c r="R73" s="300"/>
      <c r="S73" s="300"/>
      <c r="T73" s="300"/>
      <c r="U73" s="300"/>
      <c r="X73" s="300"/>
      <c r="Y73" s="300"/>
      <c r="Z73" s="300"/>
      <c r="AA73" s="300"/>
      <c r="AB73" s="300"/>
      <c r="AC73" s="300"/>
      <c r="AD73" s="300"/>
      <c r="AE73" s="300"/>
      <c r="AF73" s="300"/>
    </row>
    <row r="74" spans="1:32" x14ac:dyDescent="0.2">
      <c r="A74" s="300"/>
      <c r="B74" s="300"/>
      <c r="C74" s="300"/>
      <c r="D74" s="300"/>
      <c r="E74" s="300"/>
      <c r="F74" s="300"/>
      <c r="G74" s="300"/>
      <c r="H74" s="300"/>
      <c r="I74" s="300"/>
      <c r="J74" s="300"/>
      <c r="M74" s="300"/>
      <c r="N74" s="300"/>
      <c r="O74" s="300"/>
      <c r="P74" s="300"/>
      <c r="Q74" s="300"/>
      <c r="R74" s="300"/>
      <c r="S74" s="300"/>
      <c r="T74" s="300"/>
      <c r="U74" s="300"/>
      <c r="X74" s="300"/>
      <c r="Y74" s="300"/>
      <c r="Z74" s="300"/>
      <c r="AA74" s="300"/>
      <c r="AB74" s="300"/>
      <c r="AC74" s="300"/>
      <c r="AD74" s="300"/>
      <c r="AE74" s="300"/>
      <c r="AF74" s="300"/>
    </row>
    <row r="75" spans="1:32" x14ac:dyDescent="0.2">
      <c r="A75" s="300"/>
      <c r="B75" s="300"/>
      <c r="C75" s="300"/>
      <c r="D75" s="300"/>
      <c r="E75" s="300"/>
      <c r="F75" s="300"/>
      <c r="G75" s="300"/>
      <c r="H75" s="300"/>
      <c r="I75" s="300"/>
      <c r="J75" s="300"/>
      <c r="M75" s="300"/>
      <c r="N75" s="300"/>
      <c r="O75" s="300"/>
      <c r="P75" s="300"/>
      <c r="Q75" s="300"/>
      <c r="R75" s="300"/>
      <c r="S75" s="300"/>
      <c r="T75" s="300"/>
      <c r="U75" s="300"/>
      <c r="X75" s="300"/>
      <c r="Y75" s="300"/>
      <c r="Z75" s="300"/>
      <c r="AA75" s="300"/>
      <c r="AB75" s="300"/>
      <c r="AC75" s="300"/>
      <c r="AD75" s="300"/>
      <c r="AE75" s="300"/>
      <c r="AF75" s="300"/>
    </row>
    <row r="76" spans="1:32" x14ac:dyDescent="0.2">
      <c r="A76" s="300"/>
      <c r="B76" s="300"/>
      <c r="C76" s="300"/>
      <c r="D76" s="300"/>
      <c r="E76" s="300"/>
      <c r="F76" s="300"/>
      <c r="G76" s="300"/>
      <c r="H76" s="300"/>
      <c r="I76" s="300"/>
      <c r="J76" s="300"/>
      <c r="M76" s="300"/>
      <c r="N76" s="300"/>
      <c r="O76" s="300"/>
      <c r="P76" s="300"/>
      <c r="Q76" s="300"/>
      <c r="R76" s="300"/>
      <c r="S76" s="300"/>
      <c r="T76" s="300"/>
      <c r="U76" s="300"/>
      <c r="X76" s="300"/>
      <c r="Y76" s="300"/>
      <c r="Z76" s="300"/>
      <c r="AA76" s="300"/>
      <c r="AB76" s="300"/>
      <c r="AC76" s="300"/>
      <c r="AD76" s="300"/>
      <c r="AE76" s="300"/>
      <c r="AF76" s="300"/>
    </row>
    <row r="77" spans="1:32" x14ac:dyDescent="0.2">
      <c r="A77" s="300"/>
      <c r="B77" s="300"/>
      <c r="C77" s="300"/>
      <c r="D77" s="300"/>
      <c r="E77" s="300"/>
      <c r="F77" s="300"/>
      <c r="G77" s="300"/>
      <c r="H77" s="300"/>
      <c r="I77" s="300"/>
      <c r="J77" s="300"/>
      <c r="M77" s="300"/>
      <c r="N77" s="300"/>
      <c r="O77" s="300"/>
      <c r="P77" s="300"/>
      <c r="Q77" s="300"/>
      <c r="R77" s="300"/>
      <c r="S77" s="300"/>
      <c r="T77" s="300"/>
      <c r="U77" s="300"/>
      <c r="X77" s="300"/>
      <c r="Y77" s="300"/>
      <c r="Z77" s="300"/>
      <c r="AA77" s="300"/>
      <c r="AB77" s="300"/>
      <c r="AC77" s="300"/>
      <c r="AD77" s="300"/>
      <c r="AE77" s="300"/>
      <c r="AF77" s="300"/>
    </row>
    <row r="78" spans="1:32" x14ac:dyDescent="0.2">
      <c r="A78" s="300"/>
      <c r="B78" s="300"/>
      <c r="C78" s="300"/>
      <c r="D78" s="300"/>
      <c r="E78" s="300"/>
      <c r="F78" s="300"/>
      <c r="G78" s="300"/>
      <c r="H78" s="300"/>
      <c r="I78" s="300"/>
      <c r="J78" s="300"/>
      <c r="M78" s="300"/>
      <c r="N78" s="300"/>
      <c r="O78" s="300"/>
      <c r="P78" s="300"/>
      <c r="Q78" s="300"/>
      <c r="R78" s="300"/>
      <c r="S78" s="300"/>
      <c r="T78" s="300"/>
      <c r="U78" s="300"/>
      <c r="X78" s="300"/>
      <c r="Y78" s="300"/>
      <c r="Z78" s="300"/>
      <c r="AA78" s="300"/>
      <c r="AB78" s="300"/>
      <c r="AC78" s="300"/>
      <c r="AD78" s="300"/>
      <c r="AE78" s="300"/>
      <c r="AF78" s="300"/>
    </row>
    <row r="79" spans="1:32" x14ac:dyDescent="0.2">
      <c r="A79" s="300"/>
      <c r="B79" s="300"/>
      <c r="C79" s="300"/>
      <c r="D79" s="300"/>
      <c r="E79" s="300"/>
      <c r="F79" s="300"/>
      <c r="G79" s="300"/>
      <c r="H79" s="300"/>
      <c r="I79" s="300"/>
      <c r="J79" s="300"/>
      <c r="M79" s="300"/>
      <c r="N79" s="300"/>
      <c r="O79" s="300"/>
      <c r="P79" s="300"/>
      <c r="Q79" s="300"/>
      <c r="R79" s="300"/>
      <c r="S79" s="300"/>
      <c r="T79" s="300"/>
      <c r="U79" s="300"/>
      <c r="X79" s="300"/>
      <c r="Y79" s="300"/>
      <c r="Z79" s="300"/>
      <c r="AA79" s="300"/>
      <c r="AB79" s="300"/>
      <c r="AC79" s="300"/>
      <c r="AD79" s="300"/>
      <c r="AE79" s="300"/>
      <c r="AF79" s="300"/>
    </row>
    <row r="80" spans="1:32" x14ac:dyDescent="0.2">
      <c r="A80" s="300"/>
      <c r="B80" s="300"/>
      <c r="C80" s="300"/>
      <c r="D80" s="300"/>
      <c r="E80" s="300"/>
      <c r="F80" s="300"/>
      <c r="G80" s="300"/>
      <c r="H80" s="300"/>
      <c r="I80" s="300"/>
      <c r="J80" s="300"/>
      <c r="M80" s="300"/>
      <c r="N80" s="300"/>
      <c r="O80" s="300"/>
      <c r="P80" s="300"/>
      <c r="Q80" s="300"/>
      <c r="R80" s="300"/>
      <c r="S80" s="300"/>
      <c r="T80" s="300"/>
      <c r="U80" s="300"/>
      <c r="X80" s="300"/>
      <c r="Y80" s="300"/>
      <c r="Z80" s="300"/>
      <c r="AA80" s="300"/>
      <c r="AB80" s="300"/>
      <c r="AC80" s="300"/>
      <c r="AD80" s="300"/>
      <c r="AE80" s="300"/>
      <c r="AF80" s="300"/>
    </row>
    <row r="81" spans="1:32" x14ac:dyDescent="0.2">
      <c r="A81" s="300"/>
      <c r="B81" s="300"/>
      <c r="C81" s="300"/>
      <c r="D81" s="300"/>
      <c r="E81" s="300"/>
      <c r="F81" s="300"/>
      <c r="G81" s="300"/>
      <c r="H81" s="300"/>
      <c r="I81" s="300"/>
      <c r="J81" s="300"/>
      <c r="M81" s="300"/>
      <c r="N81" s="300"/>
      <c r="O81" s="300"/>
      <c r="P81" s="300"/>
      <c r="Q81" s="300"/>
      <c r="R81" s="300"/>
      <c r="S81" s="300"/>
      <c r="T81" s="300"/>
      <c r="U81" s="300"/>
      <c r="X81" s="300"/>
      <c r="Y81" s="300"/>
      <c r="Z81" s="300"/>
      <c r="AA81" s="300"/>
      <c r="AB81" s="300"/>
      <c r="AC81" s="300"/>
      <c r="AD81" s="300"/>
      <c r="AE81" s="300"/>
      <c r="AF81" s="300"/>
    </row>
    <row r="82" spans="1:32" x14ac:dyDescent="0.2">
      <c r="A82" s="300"/>
      <c r="B82" s="300"/>
      <c r="C82" s="300"/>
      <c r="D82" s="300"/>
      <c r="E82" s="300"/>
      <c r="F82" s="300"/>
      <c r="G82" s="300"/>
      <c r="H82" s="300"/>
      <c r="I82" s="300"/>
      <c r="J82" s="300"/>
      <c r="M82" s="300"/>
      <c r="N82" s="300"/>
      <c r="O82" s="300"/>
      <c r="P82" s="300"/>
      <c r="Q82" s="300"/>
      <c r="R82" s="300"/>
      <c r="S82" s="300"/>
      <c r="T82" s="300"/>
      <c r="U82" s="300"/>
      <c r="X82" s="300"/>
      <c r="Y82" s="300"/>
      <c r="Z82" s="300"/>
      <c r="AA82" s="300"/>
      <c r="AB82" s="300"/>
      <c r="AC82" s="300"/>
      <c r="AD82" s="300"/>
      <c r="AE82" s="300"/>
      <c r="AF82" s="300"/>
    </row>
    <row r="83" spans="1:32" x14ac:dyDescent="0.2">
      <c r="A83" s="300"/>
      <c r="B83" s="300"/>
      <c r="C83" s="300"/>
      <c r="D83" s="300"/>
      <c r="E83" s="300"/>
      <c r="F83" s="300"/>
      <c r="G83" s="300"/>
      <c r="H83" s="300"/>
      <c r="I83" s="300"/>
      <c r="J83" s="300"/>
      <c r="M83" s="300"/>
      <c r="N83" s="300"/>
      <c r="O83" s="300"/>
      <c r="P83" s="300"/>
      <c r="Q83" s="300"/>
      <c r="R83" s="300"/>
      <c r="S83" s="300"/>
      <c r="T83" s="300"/>
      <c r="U83" s="300"/>
      <c r="X83" s="300"/>
      <c r="Y83" s="300"/>
      <c r="Z83" s="300"/>
      <c r="AA83" s="300"/>
      <c r="AB83" s="300"/>
      <c r="AC83" s="300"/>
      <c r="AD83" s="300"/>
      <c r="AE83" s="300"/>
      <c r="AF83" s="300"/>
    </row>
    <row r="84" spans="1:32" x14ac:dyDescent="0.2">
      <c r="A84" s="300"/>
      <c r="B84" s="300"/>
      <c r="C84" s="300"/>
      <c r="D84" s="300"/>
      <c r="E84" s="300"/>
      <c r="F84" s="300"/>
      <c r="G84" s="300"/>
      <c r="H84" s="300"/>
      <c r="I84" s="300"/>
      <c r="J84" s="300"/>
      <c r="M84" s="300"/>
      <c r="N84" s="300"/>
      <c r="O84" s="300"/>
      <c r="P84" s="300"/>
      <c r="Q84" s="300"/>
      <c r="R84" s="300"/>
      <c r="S84" s="300"/>
      <c r="T84" s="300"/>
      <c r="U84" s="300"/>
      <c r="X84" s="300"/>
      <c r="Y84" s="300"/>
      <c r="Z84" s="300"/>
      <c r="AA84" s="300"/>
      <c r="AB84" s="300"/>
      <c r="AC84" s="300"/>
      <c r="AD84" s="300"/>
      <c r="AE84" s="300"/>
      <c r="AF84" s="300"/>
    </row>
    <row r="85" spans="1:32" x14ac:dyDescent="0.2">
      <c r="A85" s="300"/>
      <c r="B85" s="300"/>
      <c r="C85" s="300"/>
      <c r="D85" s="300"/>
      <c r="E85" s="300"/>
      <c r="F85" s="300"/>
      <c r="G85" s="300"/>
      <c r="H85" s="300"/>
      <c r="I85" s="300"/>
      <c r="J85" s="300"/>
      <c r="M85" s="300"/>
      <c r="N85" s="300"/>
      <c r="O85" s="300"/>
      <c r="P85" s="300"/>
      <c r="Q85" s="300"/>
      <c r="R85" s="300"/>
      <c r="S85" s="300"/>
      <c r="T85" s="300"/>
      <c r="U85" s="300"/>
      <c r="X85" s="300"/>
      <c r="Y85" s="300"/>
      <c r="Z85" s="300"/>
      <c r="AA85" s="300"/>
      <c r="AB85" s="300"/>
      <c r="AC85" s="300"/>
      <c r="AD85" s="300"/>
      <c r="AE85" s="300"/>
      <c r="AF85" s="300"/>
    </row>
    <row r="86" spans="1:32" x14ac:dyDescent="0.2">
      <c r="A86" s="300"/>
      <c r="B86" s="300"/>
      <c r="C86" s="300"/>
      <c r="D86" s="300"/>
      <c r="E86" s="300"/>
      <c r="F86" s="300"/>
      <c r="G86" s="300"/>
      <c r="H86" s="300"/>
      <c r="I86" s="300"/>
      <c r="J86" s="300"/>
      <c r="M86" s="300"/>
      <c r="N86" s="300"/>
      <c r="O86" s="300"/>
      <c r="P86" s="300"/>
      <c r="Q86" s="300"/>
      <c r="R86" s="300"/>
      <c r="S86" s="300"/>
      <c r="T86" s="300"/>
      <c r="U86" s="300"/>
      <c r="X86" s="300"/>
      <c r="Y86" s="300"/>
      <c r="Z86" s="300"/>
      <c r="AA86" s="300"/>
      <c r="AB86" s="300"/>
      <c r="AC86" s="300"/>
      <c r="AD86" s="300"/>
      <c r="AE86" s="300"/>
      <c r="AF86" s="300"/>
    </row>
    <row r="87" spans="1:32" x14ac:dyDescent="0.2">
      <c r="A87" s="300"/>
      <c r="B87" s="300"/>
      <c r="C87" s="300"/>
      <c r="D87" s="300"/>
      <c r="E87" s="300"/>
      <c r="F87" s="300"/>
      <c r="G87" s="300"/>
      <c r="H87" s="300"/>
      <c r="I87" s="300"/>
      <c r="J87" s="300"/>
      <c r="M87" s="300"/>
      <c r="N87" s="300"/>
      <c r="O87" s="300"/>
      <c r="P87" s="300"/>
      <c r="Q87" s="300"/>
      <c r="R87" s="300"/>
      <c r="S87" s="300"/>
      <c r="T87" s="300"/>
      <c r="U87" s="300"/>
      <c r="X87" s="300"/>
      <c r="Y87" s="300"/>
      <c r="Z87" s="300"/>
      <c r="AA87" s="300"/>
      <c r="AB87" s="300"/>
      <c r="AC87" s="300"/>
      <c r="AD87" s="300"/>
      <c r="AE87" s="300"/>
      <c r="AF87" s="300"/>
    </row>
    <row r="88" spans="1:32" x14ac:dyDescent="0.2">
      <c r="A88" s="300"/>
      <c r="B88" s="300"/>
      <c r="C88" s="300"/>
      <c r="D88" s="300"/>
      <c r="E88" s="300"/>
      <c r="F88" s="300"/>
      <c r="G88" s="300"/>
      <c r="H88" s="300"/>
      <c r="I88" s="300"/>
      <c r="J88" s="300"/>
      <c r="M88" s="300"/>
      <c r="N88" s="300"/>
      <c r="O88" s="300"/>
      <c r="P88" s="300"/>
      <c r="Q88" s="300"/>
      <c r="R88" s="300"/>
      <c r="S88" s="300"/>
      <c r="T88" s="300"/>
      <c r="U88" s="300"/>
      <c r="X88" s="300"/>
      <c r="Y88" s="300"/>
      <c r="Z88" s="300"/>
      <c r="AA88" s="300"/>
      <c r="AB88" s="300"/>
      <c r="AC88" s="300"/>
      <c r="AD88" s="300"/>
      <c r="AE88" s="300"/>
      <c r="AF88" s="300"/>
    </row>
    <row r="89" spans="1:32" x14ac:dyDescent="0.2">
      <c r="A89" s="300"/>
      <c r="B89" s="300"/>
      <c r="C89" s="300"/>
      <c r="D89" s="300"/>
      <c r="E89" s="300"/>
      <c r="F89" s="300"/>
      <c r="G89" s="300"/>
      <c r="H89" s="300"/>
      <c r="I89" s="300"/>
      <c r="J89" s="300"/>
      <c r="M89" s="300"/>
      <c r="N89" s="300"/>
      <c r="O89" s="300"/>
      <c r="P89" s="300"/>
      <c r="Q89" s="300"/>
      <c r="R89" s="300"/>
      <c r="S89" s="300"/>
      <c r="T89" s="300"/>
      <c r="U89" s="300"/>
      <c r="X89" s="300"/>
      <c r="Y89" s="300"/>
      <c r="Z89" s="300"/>
      <c r="AA89" s="300"/>
      <c r="AB89" s="300"/>
      <c r="AC89" s="300"/>
      <c r="AD89" s="300"/>
      <c r="AE89" s="300"/>
      <c r="AF89" s="300"/>
    </row>
    <row r="90" spans="1:32" x14ac:dyDescent="0.2">
      <c r="A90" s="300"/>
      <c r="B90" s="300"/>
      <c r="C90" s="300"/>
      <c r="D90" s="300"/>
      <c r="E90" s="300"/>
      <c r="F90" s="300"/>
      <c r="G90" s="300"/>
      <c r="H90" s="300"/>
      <c r="I90" s="300"/>
      <c r="J90" s="300"/>
      <c r="M90" s="300"/>
      <c r="N90" s="300"/>
      <c r="O90" s="300"/>
      <c r="P90" s="300"/>
      <c r="Q90" s="300"/>
      <c r="R90" s="300"/>
      <c r="S90" s="300"/>
      <c r="T90" s="300"/>
      <c r="U90" s="300"/>
      <c r="X90" s="300"/>
      <c r="Y90" s="300"/>
      <c r="Z90" s="300"/>
      <c r="AA90" s="300"/>
      <c r="AB90" s="300"/>
      <c r="AC90" s="300"/>
      <c r="AD90" s="300"/>
      <c r="AE90" s="300"/>
      <c r="AF90" s="300"/>
    </row>
    <row r="91" spans="1:32" x14ac:dyDescent="0.2">
      <c r="A91" s="300"/>
      <c r="B91" s="300"/>
      <c r="C91" s="300"/>
      <c r="D91" s="300"/>
      <c r="E91" s="300"/>
      <c r="F91" s="300"/>
      <c r="G91" s="300"/>
      <c r="H91" s="300"/>
      <c r="I91" s="300"/>
      <c r="J91" s="300"/>
      <c r="M91" s="300"/>
      <c r="N91" s="300"/>
      <c r="O91" s="300"/>
      <c r="P91" s="300"/>
      <c r="Q91" s="300"/>
      <c r="R91" s="300"/>
      <c r="S91" s="300"/>
      <c r="T91" s="300"/>
      <c r="U91" s="300"/>
      <c r="X91" s="300"/>
      <c r="Y91" s="300"/>
      <c r="Z91" s="300"/>
      <c r="AA91" s="300"/>
      <c r="AB91" s="300"/>
      <c r="AC91" s="300"/>
      <c r="AD91" s="300"/>
      <c r="AE91" s="300"/>
      <c r="AF91" s="300"/>
    </row>
    <row r="92" spans="1:32" x14ac:dyDescent="0.2">
      <c r="A92" s="300"/>
      <c r="B92" s="300"/>
      <c r="C92" s="300"/>
      <c r="D92" s="300"/>
      <c r="E92" s="300"/>
      <c r="F92" s="300"/>
      <c r="G92" s="300"/>
      <c r="H92" s="300"/>
      <c r="I92" s="300"/>
      <c r="J92" s="300"/>
      <c r="M92" s="300"/>
      <c r="N92" s="300"/>
      <c r="O92" s="300"/>
      <c r="P92" s="300"/>
      <c r="Q92" s="300"/>
      <c r="R92" s="300"/>
      <c r="S92" s="300"/>
      <c r="T92" s="300"/>
      <c r="U92" s="300"/>
      <c r="X92" s="300"/>
      <c r="Y92" s="300"/>
      <c r="Z92" s="300"/>
      <c r="AA92" s="300"/>
      <c r="AB92" s="300"/>
      <c r="AC92" s="300"/>
      <c r="AD92" s="300"/>
      <c r="AE92" s="300"/>
      <c r="AF92" s="300"/>
    </row>
    <row r="93" spans="1:32" x14ac:dyDescent="0.2">
      <c r="A93" s="300"/>
      <c r="B93" s="300"/>
      <c r="C93" s="300"/>
      <c r="D93" s="300"/>
      <c r="E93" s="300"/>
      <c r="F93" s="300"/>
      <c r="G93" s="300"/>
      <c r="H93" s="300"/>
      <c r="I93" s="300"/>
      <c r="J93" s="300"/>
      <c r="M93" s="300"/>
      <c r="N93" s="300"/>
      <c r="O93" s="300"/>
      <c r="P93" s="300"/>
      <c r="Q93" s="300"/>
      <c r="R93" s="300"/>
      <c r="S93" s="300"/>
      <c r="T93" s="300"/>
      <c r="U93" s="300"/>
      <c r="X93" s="300"/>
      <c r="Y93" s="300"/>
      <c r="Z93" s="300"/>
      <c r="AA93" s="300"/>
      <c r="AB93" s="300"/>
      <c r="AC93" s="300"/>
      <c r="AD93" s="300"/>
      <c r="AE93" s="300"/>
      <c r="AF93" s="300"/>
    </row>
    <row r="94" spans="1:32" x14ac:dyDescent="0.2">
      <c r="A94" s="300"/>
      <c r="B94" s="300"/>
      <c r="C94" s="300"/>
      <c r="D94" s="300"/>
      <c r="E94" s="300"/>
      <c r="F94" s="300"/>
      <c r="G94" s="300"/>
      <c r="H94" s="300"/>
      <c r="I94" s="300"/>
      <c r="J94" s="300"/>
      <c r="M94" s="300"/>
      <c r="N94" s="300"/>
      <c r="O94" s="300"/>
      <c r="P94" s="300"/>
      <c r="Q94" s="300"/>
      <c r="R94" s="300"/>
      <c r="S94" s="300"/>
      <c r="T94" s="300"/>
      <c r="U94" s="300"/>
      <c r="X94" s="300"/>
      <c r="Y94" s="300"/>
      <c r="Z94" s="300"/>
      <c r="AA94" s="300"/>
      <c r="AB94" s="300"/>
      <c r="AC94" s="300"/>
      <c r="AD94" s="300"/>
      <c r="AE94" s="300"/>
      <c r="AF94" s="300"/>
    </row>
    <row r="95" spans="1:32" x14ac:dyDescent="0.2">
      <c r="A95" s="300"/>
      <c r="B95" s="300"/>
      <c r="C95" s="300"/>
      <c r="D95" s="300"/>
      <c r="E95" s="300"/>
      <c r="F95" s="300"/>
      <c r="G95" s="300"/>
      <c r="H95" s="300"/>
      <c r="I95" s="300"/>
      <c r="J95" s="300"/>
      <c r="M95" s="300"/>
      <c r="N95" s="300"/>
      <c r="O95" s="300"/>
      <c r="P95" s="300"/>
      <c r="Q95" s="300"/>
      <c r="R95" s="300"/>
      <c r="S95" s="300"/>
      <c r="T95" s="300"/>
      <c r="U95" s="300"/>
      <c r="X95" s="300"/>
      <c r="Y95" s="300"/>
      <c r="Z95" s="300"/>
      <c r="AA95" s="300"/>
      <c r="AB95" s="300"/>
      <c r="AC95" s="300"/>
      <c r="AD95" s="300"/>
      <c r="AE95" s="300"/>
      <c r="AF95" s="300"/>
    </row>
    <row r="96" spans="1:32" x14ac:dyDescent="0.2">
      <c r="A96" s="300"/>
      <c r="B96" s="300"/>
      <c r="C96" s="300"/>
      <c r="D96" s="300"/>
      <c r="E96" s="300"/>
      <c r="F96" s="300"/>
      <c r="G96" s="300"/>
      <c r="H96" s="300"/>
      <c r="I96" s="300"/>
      <c r="J96" s="300"/>
      <c r="M96" s="300"/>
      <c r="N96" s="300"/>
      <c r="O96" s="300"/>
      <c r="P96" s="300"/>
      <c r="Q96" s="300"/>
      <c r="R96" s="300"/>
      <c r="S96" s="300"/>
      <c r="T96" s="300"/>
      <c r="U96" s="300"/>
      <c r="X96" s="300"/>
      <c r="Y96" s="300"/>
      <c r="Z96" s="300"/>
      <c r="AA96" s="300"/>
      <c r="AB96" s="300"/>
      <c r="AC96" s="300"/>
      <c r="AD96" s="300"/>
      <c r="AE96" s="300"/>
      <c r="AF96" s="300"/>
    </row>
    <row r="97" spans="1:32" x14ac:dyDescent="0.2">
      <c r="A97" s="300"/>
      <c r="B97" s="300"/>
      <c r="C97" s="300"/>
      <c r="D97" s="300"/>
      <c r="E97" s="300"/>
      <c r="F97" s="300"/>
      <c r="G97" s="300"/>
      <c r="H97" s="300"/>
      <c r="I97" s="300"/>
      <c r="J97" s="300"/>
      <c r="M97" s="300"/>
      <c r="N97" s="300"/>
      <c r="O97" s="300"/>
      <c r="P97" s="300"/>
      <c r="Q97" s="300"/>
      <c r="R97" s="300"/>
      <c r="S97" s="300"/>
      <c r="T97" s="300"/>
      <c r="U97" s="300"/>
      <c r="X97" s="300"/>
      <c r="Y97" s="300"/>
      <c r="Z97" s="300"/>
      <c r="AA97" s="300"/>
      <c r="AB97" s="300"/>
      <c r="AC97" s="300"/>
      <c r="AD97" s="300"/>
      <c r="AE97" s="300"/>
      <c r="AF97" s="300"/>
    </row>
    <row r="98" spans="1:32" x14ac:dyDescent="0.2">
      <c r="A98" s="300"/>
      <c r="B98" s="300"/>
      <c r="C98" s="300"/>
      <c r="D98" s="300"/>
      <c r="E98" s="300"/>
      <c r="F98" s="300"/>
      <c r="G98" s="300"/>
      <c r="H98" s="300"/>
      <c r="I98" s="300"/>
      <c r="J98" s="300"/>
      <c r="M98" s="300"/>
      <c r="N98" s="300"/>
      <c r="O98" s="300"/>
      <c r="P98" s="300"/>
      <c r="Q98" s="300"/>
      <c r="R98" s="300"/>
      <c r="S98" s="300"/>
      <c r="T98" s="300"/>
      <c r="U98" s="300"/>
      <c r="X98" s="300"/>
      <c r="Y98" s="300"/>
      <c r="Z98" s="300"/>
      <c r="AA98" s="300"/>
      <c r="AB98" s="300"/>
      <c r="AC98" s="300"/>
      <c r="AD98" s="300"/>
      <c r="AE98" s="300"/>
      <c r="AF98" s="300"/>
    </row>
    <row r="99" spans="1:32" x14ac:dyDescent="0.2">
      <c r="A99" s="300"/>
      <c r="B99" s="300"/>
      <c r="C99" s="300"/>
      <c r="D99" s="300"/>
      <c r="E99" s="300"/>
      <c r="F99" s="300"/>
      <c r="G99" s="300"/>
      <c r="H99" s="300"/>
      <c r="I99" s="300"/>
      <c r="J99" s="300"/>
      <c r="M99" s="300"/>
      <c r="N99" s="300"/>
      <c r="O99" s="300"/>
      <c r="P99" s="300"/>
      <c r="Q99" s="300"/>
      <c r="R99" s="300"/>
      <c r="S99" s="300"/>
      <c r="T99" s="300"/>
      <c r="U99" s="300"/>
      <c r="X99" s="300"/>
      <c r="Y99" s="300"/>
      <c r="Z99" s="300"/>
      <c r="AA99" s="300"/>
      <c r="AB99" s="300"/>
      <c r="AC99" s="300"/>
      <c r="AD99" s="300"/>
      <c r="AE99" s="300"/>
      <c r="AF99" s="300"/>
    </row>
    <row r="100" spans="1:32" x14ac:dyDescent="0.2">
      <c r="A100" s="300"/>
      <c r="B100" s="300"/>
      <c r="C100" s="300"/>
      <c r="D100" s="300"/>
      <c r="E100" s="300"/>
      <c r="F100" s="300"/>
      <c r="G100" s="300"/>
      <c r="H100" s="300"/>
      <c r="I100" s="300"/>
      <c r="J100" s="300"/>
      <c r="M100" s="300"/>
      <c r="N100" s="300"/>
      <c r="O100" s="300"/>
      <c r="P100" s="300"/>
      <c r="Q100" s="300"/>
      <c r="R100" s="300"/>
      <c r="S100" s="300"/>
      <c r="T100" s="300"/>
      <c r="U100" s="300"/>
      <c r="X100" s="300"/>
      <c r="Y100" s="300"/>
      <c r="Z100" s="300"/>
      <c r="AA100" s="300"/>
      <c r="AB100" s="300"/>
      <c r="AC100" s="300"/>
      <c r="AD100" s="300"/>
      <c r="AE100" s="300"/>
      <c r="AF100" s="300"/>
    </row>
    <row r="101" spans="1:32" x14ac:dyDescent="0.2">
      <c r="A101" s="300"/>
      <c r="B101" s="300"/>
      <c r="C101" s="300"/>
      <c r="D101" s="300"/>
      <c r="E101" s="300"/>
      <c r="F101" s="300"/>
      <c r="G101" s="300"/>
      <c r="H101" s="300"/>
      <c r="I101" s="300"/>
      <c r="J101" s="300"/>
      <c r="M101" s="300"/>
      <c r="N101" s="300"/>
      <c r="O101" s="300"/>
      <c r="P101" s="300"/>
      <c r="Q101" s="300"/>
      <c r="R101" s="300"/>
      <c r="S101" s="300"/>
      <c r="T101" s="300"/>
      <c r="U101" s="300"/>
      <c r="X101" s="300"/>
      <c r="Y101" s="300"/>
      <c r="Z101" s="300"/>
      <c r="AA101" s="300"/>
      <c r="AB101" s="300"/>
      <c r="AC101" s="300"/>
      <c r="AD101" s="300"/>
      <c r="AE101" s="300"/>
      <c r="AF101" s="300"/>
    </row>
    <row r="102" spans="1:32" x14ac:dyDescent="0.2">
      <c r="A102" s="300"/>
      <c r="B102" s="300"/>
      <c r="C102" s="300"/>
      <c r="D102" s="300"/>
      <c r="E102" s="300"/>
      <c r="F102" s="300"/>
      <c r="G102" s="300"/>
      <c r="H102" s="300"/>
      <c r="I102" s="300"/>
      <c r="J102" s="300"/>
      <c r="M102" s="300"/>
      <c r="N102" s="300"/>
      <c r="O102" s="300"/>
      <c r="P102" s="300"/>
      <c r="Q102" s="300"/>
      <c r="R102" s="300"/>
      <c r="S102" s="300"/>
      <c r="T102" s="300"/>
      <c r="U102" s="300"/>
      <c r="X102" s="300"/>
      <c r="Y102" s="300"/>
      <c r="Z102" s="300"/>
      <c r="AA102" s="300"/>
      <c r="AB102" s="300"/>
      <c r="AC102" s="300"/>
      <c r="AD102" s="300"/>
      <c r="AE102" s="300"/>
      <c r="AF102" s="300"/>
    </row>
    <row r="103" spans="1:32" x14ac:dyDescent="0.2">
      <c r="A103" s="300"/>
      <c r="B103" s="300"/>
      <c r="C103" s="300"/>
      <c r="D103" s="300"/>
      <c r="E103" s="300"/>
      <c r="F103" s="300"/>
      <c r="G103" s="300"/>
      <c r="H103" s="300"/>
      <c r="I103" s="300"/>
      <c r="J103" s="300"/>
      <c r="M103" s="300"/>
      <c r="N103" s="300"/>
      <c r="O103" s="300"/>
      <c r="P103" s="300"/>
      <c r="Q103" s="300"/>
      <c r="R103" s="300"/>
      <c r="S103" s="300"/>
      <c r="T103" s="300"/>
      <c r="U103" s="300"/>
      <c r="X103" s="300"/>
      <c r="Y103" s="300"/>
      <c r="Z103" s="300"/>
      <c r="AA103" s="300"/>
      <c r="AB103" s="300"/>
      <c r="AC103" s="300"/>
      <c r="AD103" s="300"/>
      <c r="AE103" s="300"/>
      <c r="AF103" s="300"/>
    </row>
    <row r="104" spans="1:32" x14ac:dyDescent="0.2">
      <c r="A104" s="300"/>
      <c r="B104" s="300"/>
      <c r="C104" s="300"/>
      <c r="D104" s="300"/>
      <c r="E104" s="300"/>
      <c r="F104" s="300"/>
      <c r="G104" s="300"/>
      <c r="H104" s="300"/>
      <c r="I104" s="300"/>
      <c r="J104" s="300"/>
      <c r="M104" s="300"/>
      <c r="N104" s="300"/>
      <c r="O104" s="300"/>
      <c r="P104" s="300"/>
      <c r="Q104" s="300"/>
      <c r="R104" s="300"/>
      <c r="S104" s="300"/>
      <c r="T104" s="300"/>
      <c r="U104" s="300"/>
      <c r="X104" s="300"/>
      <c r="Y104" s="300"/>
      <c r="Z104" s="300"/>
      <c r="AA104" s="300"/>
      <c r="AB104" s="300"/>
      <c r="AC104" s="300"/>
      <c r="AD104" s="300"/>
      <c r="AE104" s="300"/>
      <c r="AF104" s="300"/>
    </row>
    <row r="105" spans="1:32" x14ac:dyDescent="0.2">
      <c r="A105" s="300"/>
      <c r="B105" s="300"/>
      <c r="C105" s="300"/>
      <c r="D105" s="300"/>
      <c r="E105" s="300"/>
      <c r="F105" s="300"/>
      <c r="G105" s="300"/>
      <c r="H105" s="300"/>
      <c r="I105" s="300"/>
      <c r="J105" s="300"/>
      <c r="M105" s="300"/>
      <c r="N105" s="300"/>
      <c r="O105" s="300"/>
      <c r="P105" s="300"/>
      <c r="Q105" s="300"/>
      <c r="R105" s="300"/>
      <c r="S105" s="300"/>
      <c r="T105" s="300"/>
      <c r="U105" s="300"/>
      <c r="X105" s="300"/>
      <c r="Y105" s="300"/>
      <c r="Z105" s="300"/>
      <c r="AA105" s="300"/>
      <c r="AB105" s="300"/>
      <c r="AC105" s="300"/>
      <c r="AD105" s="300"/>
      <c r="AE105" s="300"/>
      <c r="AF105" s="300"/>
    </row>
    <row r="106" spans="1:32" x14ac:dyDescent="0.2">
      <c r="A106" s="300"/>
      <c r="B106" s="300"/>
      <c r="C106" s="300"/>
      <c r="D106" s="300"/>
      <c r="E106" s="300"/>
      <c r="F106" s="300"/>
      <c r="G106" s="300"/>
      <c r="H106" s="300"/>
      <c r="I106" s="300"/>
      <c r="J106" s="300"/>
      <c r="M106" s="300"/>
      <c r="N106" s="300"/>
      <c r="O106" s="300"/>
      <c r="P106" s="300"/>
      <c r="Q106" s="300"/>
      <c r="R106" s="300"/>
      <c r="S106" s="300"/>
      <c r="T106" s="300"/>
      <c r="U106" s="300"/>
      <c r="X106" s="300"/>
      <c r="Y106" s="300"/>
      <c r="Z106" s="300"/>
      <c r="AA106" s="300"/>
      <c r="AB106" s="300"/>
      <c r="AC106" s="300"/>
      <c r="AD106" s="300"/>
      <c r="AE106" s="300"/>
      <c r="AF106" s="300"/>
    </row>
    <row r="107" spans="1:32" x14ac:dyDescent="0.2">
      <c r="A107" s="300"/>
      <c r="B107" s="300"/>
      <c r="C107" s="300"/>
      <c r="D107" s="300"/>
      <c r="E107" s="300"/>
      <c r="F107" s="300"/>
      <c r="G107" s="300"/>
      <c r="H107" s="300"/>
      <c r="I107" s="300"/>
      <c r="J107" s="300"/>
      <c r="M107" s="300"/>
      <c r="N107" s="300"/>
      <c r="O107" s="300"/>
      <c r="P107" s="300"/>
      <c r="Q107" s="300"/>
      <c r="R107" s="300"/>
      <c r="S107" s="300"/>
      <c r="T107" s="300"/>
      <c r="U107" s="300"/>
      <c r="X107" s="300"/>
      <c r="Y107" s="300"/>
      <c r="Z107" s="300"/>
      <c r="AA107" s="300"/>
      <c r="AB107" s="300"/>
      <c r="AC107" s="300"/>
      <c r="AD107" s="300"/>
      <c r="AE107" s="300"/>
      <c r="AF107" s="300"/>
    </row>
    <row r="108" spans="1:32" x14ac:dyDescent="0.2">
      <c r="A108" s="300"/>
      <c r="B108" s="300"/>
      <c r="C108" s="300"/>
      <c r="D108" s="300"/>
      <c r="E108" s="300"/>
      <c r="F108" s="300"/>
      <c r="G108" s="300"/>
      <c r="H108" s="300"/>
      <c r="I108" s="300"/>
      <c r="J108" s="300"/>
      <c r="M108" s="300"/>
      <c r="N108" s="300"/>
      <c r="O108" s="300"/>
      <c r="P108" s="300"/>
      <c r="Q108" s="300"/>
      <c r="R108" s="300"/>
      <c r="S108" s="300"/>
      <c r="T108" s="300"/>
      <c r="U108" s="300"/>
      <c r="X108" s="300"/>
      <c r="Y108" s="300"/>
      <c r="Z108" s="300"/>
      <c r="AA108" s="300"/>
      <c r="AB108" s="300"/>
      <c r="AC108" s="300"/>
      <c r="AD108" s="300"/>
      <c r="AE108" s="300"/>
      <c r="AF108" s="300"/>
    </row>
    <row r="109" spans="1:32" x14ac:dyDescent="0.2">
      <c r="A109" s="300"/>
      <c r="B109" s="300"/>
      <c r="C109" s="300"/>
      <c r="D109" s="300"/>
      <c r="E109" s="300"/>
      <c r="F109" s="300"/>
      <c r="G109" s="300"/>
      <c r="H109" s="300"/>
      <c r="I109" s="300"/>
      <c r="J109" s="300"/>
      <c r="M109" s="300"/>
      <c r="N109" s="300"/>
      <c r="O109" s="300"/>
      <c r="P109" s="300"/>
      <c r="Q109" s="300"/>
      <c r="R109" s="300"/>
      <c r="S109" s="300"/>
      <c r="T109" s="300"/>
      <c r="U109" s="300"/>
      <c r="X109" s="300"/>
      <c r="Y109" s="300"/>
      <c r="Z109" s="300"/>
      <c r="AA109" s="300"/>
      <c r="AB109" s="300"/>
      <c r="AC109" s="300"/>
      <c r="AD109" s="300"/>
      <c r="AE109" s="300"/>
      <c r="AF109" s="300"/>
    </row>
    <row r="110" spans="1:32" x14ac:dyDescent="0.2">
      <c r="A110" s="300"/>
      <c r="B110" s="300"/>
      <c r="C110" s="300"/>
      <c r="D110" s="300"/>
      <c r="E110" s="300"/>
      <c r="F110" s="300"/>
      <c r="G110" s="300"/>
      <c r="H110" s="300"/>
      <c r="I110" s="300"/>
      <c r="J110" s="300"/>
      <c r="M110" s="300"/>
      <c r="N110" s="300"/>
      <c r="O110" s="300"/>
      <c r="P110" s="300"/>
      <c r="Q110" s="300"/>
      <c r="R110" s="300"/>
      <c r="S110" s="300"/>
      <c r="T110" s="300"/>
      <c r="U110" s="300"/>
      <c r="X110" s="300"/>
      <c r="Y110" s="300"/>
      <c r="Z110" s="300"/>
      <c r="AA110" s="300"/>
      <c r="AB110" s="300"/>
      <c r="AC110" s="300"/>
      <c r="AD110" s="300"/>
      <c r="AE110" s="300"/>
      <c r="AF110" s="300"/>
    </row>
    <row r="111" spans="1:32" x14ac:dyDescent="0.2">
      <c r="A111" s="300"/>
      <c r="B111" s="300"/>
      <c r="C111" s="300"/>
      <c r="D111" s="300"/>
      <c r="E111" s="300"/>
      <c r="F111" s="300"/>
      <c r="G111" s="300"/>
      <c r="H111" s="300"/>
      <c r="I111" s="300"/>
      <c r="J111" s="300"/>
      <c r="M111" s="300"/>
      <c r="N111" s="300"/>
      <c r="O111" s="300"/>
      <c r="P111" s="300"/>
      <c r="Q111" s="300"/>
      <c r="R111" s="300"/>
      <c r="S111" s="300"/>
      <c r="T111" s="300"/>
      <c r="U111" s="300"/>
      <c r="X111" s="300"/>
      <c r="Y111" s="300"/>
      <c r="Z111" s="300"/>
      <c r="AA111" s="300"/>
      <c r="AB111" s="300"/>
      <c r="AC111" s="300"/>
      <c r="AD111" s="300"/>
      <c r="AE111" s="300"/>
      <c r="AF111" s="300"/>
    </row>
    <row r="112" spans="1:32" x14ac:dyDescent="0.2">
      <c r="A112" s="300"/>
      <c r="B112" s="300"/>
      <c r="C112" s="300"/>
      <c r="D112" s="300"/>
      <c r="E112" s="300"/>
      <c r="F112" s="300"/>
      <c r="G112" s="300"/>
      <c r="H112" s="300"/>
      <c r="I112" s="300"/>
      <c r="J112" s="300"/>
      <c r="M112" s="300"/>
      <c r="N112" s="300"/>
      <c r="O112" s="300"/>
      <c r="P112" s="300"/>
      <c r="Q112" s="300"/>
      <c r="R112" s="300"/>
      <c r="S112" s="300"/>
      <c r="T112" s="300"/>
      <c r="U112" s="300"/>
      <c r="X112" s="300"/>
      <c r="Y112" s="300"/>
      <c r="Z112" s="300"/>
      <c r="AA112" s="300"/>
      <c r="AB112" s="300"/>
      <c r="AC112" s="300"/>
      <c r="AD112" s="300"/>
      <c r="AE112" s="300"/>
      <c r="AF112" s="300"/>
    </row>
    <row r="113" spans="1:32" x14ac:dyDescent="0.2">
      <c r="A113" s="300"/>
      <c r="B113" s="300"/>
      <c r="C113" s="300"/>
      <c r="D113" s="300"/>
      <c r="E113" s="300"/>
      <c r="F113" s="300"/>
      <c r="G113" s="300"/>
      <c r="H113" s="300"/>
      <c r="I113" s="300"/>
      <c r="J113" s="300"/>
      <c r="M113" s="300"/>
      <c r="N113" s="300"/>
      <c r="O113" s="300"/>
      <c r="P113" s="300"/>
      <c r="Q113" s="300"/>
      <c r="R113" s="300"/>
      <c r="S113" s="300"/>
      <c r="T113" s="300"/>
      <c r="U113" s="300"/>
      <c r="X113" s="300"/>
      <c r="Y113" s="300"/>
      <c r="Z113" s="300"/>
      <c r="AA113" s="300"/>
      <c r="AB113" s="300"/>
      <c r="AC113" s="300"/>
      <c r="AD113" s="300"/>
      <c r="AE113" s="300"/>
      <c r="AF113" s="300"/>
    </row>
    <row r="114" spans="1:32" x14ac:dyDescent="0.2">
      <c r="A114" s="300"/>
      <c r="B114" s="300"/>
      <c r="C114" s="300"/>
      <c r="D114" s="300"/>
      <c r="E114" s="300"/>
      <c r="F114" s="300"/>
      <c r="G114" s="300"/>
      <c r="H114" s="300"/>
      <c r="I114" s="300"/>
      <c r="J114" s="300"/>
      <c r="M114" s="300"/>
      <c r="N114" s="300"/>
      <c r="O114" s="300"/>
      <c r="P114" s="300"/>
      <c r="Q114" s="300"/>
      <c r="R114" s="300"/>
      <c r="S114" s="300"/>
      <c r="T114" s="300"/>
      <c r="U114" s="300"/>
      <c r="X114" s="300"/>
      <c r="Y114" s="300"/>
      <c r="Z114" s="300"/>
      <c r="AA114" s="300"/>
      <c r="AB114" s="300"/>
      <c r="AC114" s="300"/>
      <c r="AD114" s="300"/>
      <c r="AE114" s="300"/>
      <c r="AF114" s="300"/>
    </row>
    <row r="115" spans="1:32" x14ac:dyDescent="0.2">
      <c r="A115" s="300"/>
      <c r="B115" s="300"/>
      <c r="C115" s="300"/>
      <c r="D115" s="300"/>
      <c r="E115" s="300"/>
      <c r="F115" s="300"/>
      <c r="G115" s="300"/>
      <c r="H115" s="300"/>
      <c r="I115" s="300"/>
      <c r="J115" s="300"/>
      <c r="M115" s="300"/>
      <c r="N115" s="300"/>
      <c r="O115" s="300"/>
      <c r="P115" s="300"/>
      <c r="Q115" s="300"/>
      <c r="R115" s="300"/>
      <c r="S115" s="300"/>
      <c r="T115" s="300"/>
      <c r="U115" s="300"/>
      <c r="X115" s="300"/>
      <c r="Y115" s="300"/>
      <c r="Z115" s="300"/>
      <c r="AA115" s="300"/>
      <c r="AB115" s="300"/>
      <c r="AC115" s="300"/>
      <c r="AD115" s="300"/>
      <c r="AE115" s="300"/>
      <c r="AF115" s="300"/>
    </row>
    <row r="116" spans="1:32" x14ac:dyDescent="0.2">
      <c r="A116" s="300"/>
      <c r="B116" s="300"/>
      <c r="C116" s="300"/>
      <c r="D116" s="300"/>
      <c r="E116" s="300"/>
      <c r="F116" s="300"/>
      <c r="G116" s="300"/>
      <c r="H116" s="300"/>
      <c r="I116" s="300"/>
      <c r="J116" s="300"/>
      <c r="M116" s="300"/>
      <c r="N116" s="300"/>
      <c r="O116" s="300"/>
      <c r="P116" s="300"/>
      <c r="Q116" s="300"/>
      <c r="R116" s="300"/>
      <c r="S116" s="300"/>
      <c r="T116" s="300"/>
      <c r="U116" s="300"/>
      <c r="X116" s="300"/>
      <c r="Y116" s="300"/>
      <c r="Z116" s="300"/>
      <c r="AA116" s="300"/>
      <c r="AB116" s="300"/>
      <c r="AC116" s="300"/>
      <c r="AD116" s="300"/>
      <c r="AE116" s="300"/>
      <c r="AF116" s="300"/>
    </row>
    <row r="117" spans="1:32" x14ac:dyDescent="0.2">
      <c r="A117" s="300"/>
      <c r="B117" s="300"/>
      <c r="C117" s="300"/>
      <c r="D117" s="300"/>
      <c r="E117" s="300"/>
      <c r="F117" s="300"/>
      <c r="G117" s="300"/>
      <c r="H117" s="300"/>
      <c r="I117" s="300"/>
      <c r="J117" s="300"/>
      <c r="M117" s="300"/>
      <c r="N117" s="300"/>
      <c r="O117" s="300"/>
      <c r="P117" s="300"/>
      <c r="Q117" s="300"/>
      <c r="R117" s="300"/>
      <c r="S117" s="300"/>
      <c r="T117" s="300"/>
      <c r="U117" s="300"/>
      <c r="X117" s="300"/>
      <c r="Y117" s="300"/>
      <c r="Z117" s="300"/>
      <c r="AA117" s="300"/>
      <c r="AB117" s="300"/>
      <c r="AC117" s="300"/>
      <c r="AD117" s="300"/>
      <c r="AE117" s="300"/>
      <c r="AF117" s="300"/>
    </row>
    <row r="118" spans="1:32" x14ac:dyDescent="0.2">
      <c r="A118" s="300"/>
      <c r="B118" s="300"/>
      <c r="C118" s="300"/>
      <c r="D118" s="300"/>
      <c r="E118" s="300"/>
      <c r="F118" s="300"/>
      <c r="G118" s="300"/>
      <c r="H118" s="300"/>
      <c r="I118" s="300"/>
      <c r="J118" s="300"/>
      <c r="M118" s="300"/>
      <c r="N118" s="300"/>
      <c r="O118" s="300"/>
      <c r="P118" s="300"/>
      <c r="Q118" s="300"/>
      <c r="R118" s="300"/>
      <c r="S118" s="300"/>
      <c r="T118" s="300"/>
      <c r="U118" s="300"/>
      <c r="X118" s="300"/>
      <c r="Y118" s="300"/>
      <c r="Z118" s="300"/>
      <c r="AA118" s="300"/>
      <c r="AB118" s="300"/>
      <c r="AC118" s="300"/>
      <c r="AD118" s="300"/>
      <c r="AE118" s="300"/>
      <c r="AF118" s="300"/>
    </row>
    <row r="119" spans="1:32" x14ac:dyDescent="0.2">
      <c r="A119" s="300"/>
      <c r="B119" s="300"/>
      <c r="C119" s="300"/>
      <c r="D119" s="300"/>
      <c r="E119" s="300"/>
      <c r="F119" s="300"/>
      <c r="G119" s="300"/>
      <c r="H119" s="300"/>
      <c r="I119" s="300"/>
      <c r="J119" s="300"/>
      <c r="M119" s="300"/>
      <c r="N119" s="300"/>
      <c r="O119" s="300"/>
      <c r="P119" s="300"/>
      <c r="Q119" s="300"/>
      <c r="R119" s="300"/>
      <c r="S119" s="300"/>
      <c r="T119" s="300"/>
      <c r="U119" s="300"/>
      <c r="X119" s="300"/>
      <c r="Y119" s="300"/>
      <c r="Z119" s="300"/>
      <c r="AA119" s="300"/>
      <c r="AB119" s="300"/>
      <c r="AC119" s="300"/>
      <c r="AD119" s="300"/>
      <c r="AE119" s="300"/>
      <c r="AF119" s="300"/>
    </row>
    <row r="120" spans="1:32" x14ac:dyDescent="0.2">
      <c r="A120" s="300"/>
      <c r="B120" s="300"/>
      <c r="C120" s="300"/>
      <c r="D120" s="300"/>
      <c r="E120" s="300"/>
      <c r="F120" s="300"/>
      <c r="G120" s="300"/>
      <c r="H120" s="300"/>
      <c r="I120" s="300"/>
      <c r="J120" s="300"/>
      <c r="M120" s="300"/>
      <c r="N120" s="300"/>
      <c r="O120" s="300"/>
      <c r="P120" s="300"/>
      <c r="Q120" s="300"/>
      <c r="R120" s="300"/>
      <c r="S120" s="300"/>
      <c r="T120" s="300"/>
      <c r="U120" s="300"/>
      <c r="X120" s="300"/>
      <c r="Y120" s="300"/>
      <c r="Z120" s="300"/>
      <c r="AA120" s="300"/>
      <c r="AB120" s="300"/>
      <c r="AC120" s="300"/>
      <c r="AD120" s="300"/>
      <c r="AE120" s="300"/>
      <c r="AF120" s="300"/>
    </row>
    <row r="121" spans="1:32" x14ac:dyDescent="0.2">
      <c r="A121" s="300"/>
      <c r="B121" s="300"/>
      <c r="C121" s="300"/>
      <c r="D121" s="300"/>
      <c r="E121" s="300"/>
      <c r="F121" s="300"/>
      <c r="G121" s="300"/>
      <c r="H121" s="300"/>
      <c r="I121" s="300"/>
      <c r="J121" s="300"/>
      <c r="M121" s="300"/>
      <c r="N121" s="300"/>
      <c r="O121" s="300"/>
      <c r="P121" s="300"/>
      <c r="Q121" s="300"/>
      <c r="R121" s="300"/>
      <c r="S121" s="300"/>
      <c r="T121" s="300"/>
      <c r="U121" s="300"/>
      <c r="X121" s="300"/>
      <c r="Y121" s="300"/>
      <c r="Z121" s="300"/>
      <c r="AA121" s="300"/>
      <c r="AB121" s="300"/>
      <c r="AC121" s="300"/>
      <c r="AD121" s="300"/>
      <c r="AE121" s="300"/>
      <c r="AF121" s="300"/>
    </row>
    <row r="122" spans="1:32" x14ac:dyDescent="0.2">
      <c r="A122" s="300"/>
      <c r="B122" s="300"/>
      <c r="C122" s="300"/>
      <c r="D122" s="300"/>
      <c r="E122" s="300"/>
      <c r="F122" s="300"/>
      <c r="G122" s="300"/>
      <c r="H122" s="300"/>
      <c r="I122" s="300"/>
      <c r="J122" s="300"/>
      <c r="M122" s="300"/>
      <c r="N122" s="300"/>
      <c r="O122" s="300"/>
      <c r="P122" s="300"/>
      <c r="Q122" s="300"/>
      <c r="R122" s="300"/>
      <c r="S122" s="300"/>
      <c r="T122" s="300"/>
      <c r="U122" s="300"/>
      <c r="X122" s="300"/>
      <c r="Y122" s="300"/>
      <c r="Z122" s="300"/>
      <c r="AA122" s="300"/>
      <c r="AB122" s="300"/>
      <c r="AC122" s="300"/>
      <c r="AD122" s="300"/>
      <c r="AE122" s="300"/>
      <c r="AF122" s="300"/>
    </row>
    <row r="123" spans="1:32" x14ac:dyDescent="0.2">
      <c r="A123" s="300"/>
      <c r="B123" s="300"/>
      <c r="C123" s="300"/>
      <c r="D123" s="300"/>
      <c r="E123" s="300"/>
      <c r="F123" s="300"/>
      <c r="G123" s="300"/>
      <c r="H123" s="300"/>
      <c r="I123" s="300"/>
      <c r="J123" s="300"/>
      <c r="M123" s="300"/>
      <c r="N123" s="300"/>
      <c r="O123" s="300"/>
      <c r="P123" s="300"/>
      <c r="Q123" s="300"/>
      <c r="R123" s="300"/>
      <c r="S123" s="300"/>
      <c r="T123" s="300"/>
      <c r="U123" s="300"/>
      <c r="X123" s="300"/>
      <c r="Y123" s="300"/>
      <c r="Z123" s="300"/>
      <c r="AA123" s="300"/>
      <c r="AB123" s="300"/>
      <c r="AC123" s="300"/>
      <c r="AD123" s="300"/>
      <c r="AE123" s="300"/>
      <c r="AF123" s="300"/>
    </row>
    <row r="124" spans="1:32" x14ac:dyDescent="0.2">
      <c r="A124" s="300"/>
      <c r="B124" s="300"/>
      <c r="C124" s="300"/>
      <c r="D124" s="300"/>
      <c r="E124" s="300"/>
      <c r="F124" s="300"/>
      <c r="G124" s="300"/>
      <c r="H124" s="300"/>
      <c r="I124" s="300"/>
      <c r="J124" s="300"/>
      <c r="M124" s="300"/>
      <c r="N124" s="300"/>
      <c r="O124" s="300"/>
      <c r="P124" s="300"/>
      <c r="Q124" s="300"/>
      <c r="R124" s="300"/>
      <c r="S124" s="300"/>
      <c r="T124" s="300"/>
      <c r="U124" s="300"/>
      <c r="X124" s="300"/>
      <c r="Y124" s="300"/>
      <c r="Z124" s="300"/>
      <c r="AA124" s="300"/>
      <c r="AB124" s="300"/>
      <c r="AC124" s="300"/>
      <c r="AD124" s="300"/>
      <c r="AE124" s="300"/>
      <c r="AF124" s="300"/>
    </row>
    <row r="125" spans="1:32" x14ac:dyDescent="0.2">
      <c r="A125" s="300"/>
      <c r="B125" s="300"/>
      <c r="C125" s="300"/>
      <c r="D125" s="300"/>
      <c r="E125" s="300"/>
      <c r="F125" s="300"/>
      <c r="G125" s="300"/>
      <c r="H125" s="300"/>
      <c r="I125" s="300"/>
      <c r="J125" s="300"/>
      <c r="M125" s="300"/>
      <c r="N125" s="300"/>
      <c r="O125" s="300"/>
      <c r="P125" s="300"/>
      <c r="Q125" s="300"/>
      <c r="R125" s="300"/>
      <c r="S125" s="300"/>
      <c r="T125" s="300"/>
      <c r="U125" s="300"/>
      <c r="X125" s="300"/>
      <c r="Y125" s="300"/>
      <c r="Z125" s="300"/>
      <c r="AA125" s="300"/>
      <c r="AB125" s="300"/>
      <c r="AC125" s="300"/>
      <c r="AD125" s="300"/>
      <c r="AE125" s="300"/>
      <c r="AF125" s="300"/>
    </row>
    <row r="126" spans="1:32" x14ac:dyDescent="0.2">
      <c r="A126" s="300"/>
      <c r="B126" s="300"/>
      <c r="C126" s="300"/>
      <c r="D126" s="300"/>
      <c r="E126" s="300"/>
      <c r="F126" s="300"/>
      <c r="G126" s="300"/>
      <c r="H126" s="300"/>
      <c r="I126" s="300"/>
      <c r="J126" s="300"/>
      <c r="M126" s="300"/>
      <c r="N126" s="300"/>
      <c r="O126" s="300"/>
      <c r="P126" s="300"/>
      <c r="Q126" s="300"/>
      <c r="R126" s="300"/>
      <c r="S126" s="300"/>
      <c r="T126" s="300"/>
      <c r="U126" s="300"/>
      <c r="X126" s="300"/>
      <c r="Y126" s="300"/>
      <c r="Z126" s="300"/>
      <c r="AA126" s="300"/>
      <c r="AB126" s="300"/>
      <c r="AC126" s="300"/>
      <c r="AD126" s="300"/>
      <c r="AE126" s="300"/>
      <c r="AF126" s="300"/>
    </row>
    <row r="127" spans="1:32" x14ac:dyDescent="0.2">
      <c r="A127" s="300"/>
      <c r="B127" s="300"/>
      <c r="C127" s="300"/>
      <c r="D127" s="300"/>
      <c r="E127" s="300"/>
      <c r="F127" s="300"/>
      <c r="G127" s="300"/>
      <c r="H127" s="300"/>
      <c r="I127" s="300"/>
      <c r="J127" s="300"/>
      <c r="M127" s="300"/>
      <c r="N127" s="300"/>
      <c r="O127" s="300"/>
      <c r="P127" s="300"/>
      <c r="Q127" s="300"/>
      <c r="R127" s="300"/>
      <c r="S127" s="300"/>
      <c r="T127" s="300"/>
      <c r="U127" s="300"/>
      <c r="X127" s="300"/>
      <c r="Y127" s="300"/>
      <c r="Z127" s="300"/>
      <c r="AA127" s="300"/>
      <c r="AB127" s="300"/>
      <c r="AC127" s="300"/>
      <c r="AD127" s="300"/>
      <c r="AE127" s="300"/>
      <c r="AF127" s="300"/>
    </row>
    <row r="128" spans="1:32" x14ac:dyDescent="0.2">
      <c r="A128" s="300"/>
      <c r="B128" s="300"/>
      <c r="C128" s="300"/>
      <c r="D128" s="300"/>
      <c r="E128" s="300"/>
      <c r="F128" s="300"/>
      <c r="G128" s="300"/>
      <c r="H128" s="300"/>
      <c r="I128" s="300"/>
      <c r="J128" s="300"/>
      <c r="M128" s="300"/>
      <c r="N128" s="300"/>
      <c r="O128" s="300"/>
      <c r="P128" s="300"/>
      <c r="Q128" s="300"/>
      <c r="R128" s="300"/>
      <c r="S128" s="300"/>
      <c r="T128" s="300"/>
      <c r="U128" s="300"/>
      <c r="X128" s="300"/>
      <c r="Y128" s="300"/>
      <c r="Z128" s="300"/>
      <c r="AA128" s="300"/>
      <c r="AB128" s="300"/>
      <c r="AC128" s="300"/>
      <c r="AD128" s="300"/>
      <c r="AE128" s="300"/>
      <c r="AF128" s="300"/>
    </row>
    <row r="129" spans="1:32" x14ac:dyDescent="0.2">
      <c r="A129" s="300"/>
      <c r="B129" s="300"/>
      <c r="C129" s="300"/>
      <c r="D129" s="300"/>
      <c r="E129" s="300"/>
      <c r="F129" s="300"/>
      <c r="G129" s="300"/>
      <c r="H129" s="300"/>
      <c r="I129" s="300"/>
      <c r="J129" s="300"/>
      <c r="M129" s="300"/>
      <c r="N129" s="300"/>
      <c r="O129" s="300"/>
      <c r="P129" s="300"/>
      <c r="Q129" s="300"/>
      <c r="R129" s="300"/>
      <c r="S129" s="300"/>
      <c r="T129" s="300"/>
      <c r="U129" s="300"/>
      <c r="X129" s="300"/>
      <c r="Y129" s="300"/>
      <c r="Z129" s="300"/>
      <c r="AA129" s="300"/>
      <c r="AB129" s="300"/>
      <c r="AC129" s="300"/>
      <c r="AD129" s="300"/>
      <c r="AE129" s="300"/>
      <c r="AF129" s="300"/>
    </row>
    <row r="130" spans="1:32" x14ac:dyDescent="0.2">
      <c r="A130" s="300"/>
      <c r="B130" s="300"/>
      <c r="C130" s="300"/>
      <c r="D130" s="300"/>
      <c r="E130" s="300"/>
      <c r="F130" s="300"/>
      <c r="G130" s="300"/>
      <c r="H130" s="300"/>
      <c r="I130" s="300"/>
      <c r="J130" s="300"/>
      <c r="M130" s="300"/>
      <c r="N130" s="300"/>
      <c r="O130" s="300"/>
      <c r="P130" s="300"/>
      <c r="Q130" s="300"/>
      <c r="R130" s="300"/>
      <c r="S130" s="300"/>
      <c r="T130" s="300"/>
      <c r="U130" s="300"/>
      <c r="X130" s="300"/>
      <c r="Y130" s="300"/>
      <c r="Z130" s="300"/>
      <c r="AA130" s="300"/>
      <c r="AB130" s="300"/>
      <c r="AC130" s="300"/>
      <c r="AD130" s="300"/>
      <c r="AE130" s="300"/>
      <c r="AF130" s="300"/>
    </row>
    <row r="131" spans="1:32" x14ac:dyDescent="0.2">
      <c r="A131" s="300"/>
      <c r="B131" s="300"/>
      <c r="C131" s="300"/>
      <c r="D131" s="300"/>
      <c r="E131" s="300"/>
      <c r="F131" s="300"/>
      <c r="G131" s="300"/>
      <c r="H131" s="300"/>
      <c r="I131" s="300"/>
      <c r="J131" s="300"/>
      <c r="M131" s="300"/>
      <c r="N131" s="300"/>
      <c r="O131" s="300"/>
      <c r="P131" s="300"/>
      <c r="Q131" s="300"/>
      <c r="R131" s="300"/>
      <c r="S131" s="300"/>
      <c r="T131" s="300"/>
      <c r="U131" s="300"/>
      <c r="X131" s="300"/>
      <c r="Y131" s="300"/>
      <c r="Z131" s="300"/>
      <c r="AA131" s="300"/>
      <c r="AB131" s="300"/>
      <c r="AC131" s="300"/>
      <c r="AD131" s="300"/>
      <c r="AE131" s="300"/>
      <c r="AF131" s="300"/>
    </row>
    <row r="132" spans="1:32" x14ac:dyDescent="0.2">
      <c r="A132" s="300"/>
      <c r="B132" s="300"/>
      <c r="C132" s="300"/>
      <c r="D132" s="300"/>
      <c r="E132" s="300"/>
      <c r="F132" s="300"/>
      <c r="G132" s="300"/>
      <c r="H132" s="300"/>
      <c r="I132" s="300"/>
      <c r="J132" s="300"/>
      <c r="M132" s="300"/>
      <c r="N132" s="300"/>
      <c r="O132" s="300"/>
      <c r="P132" s="300"/>
      <c r="Q132" s="300"/>
      <c r="R132" s="300"/>
      <c r="S132" s="300"/>
      <c r="T132" s="300"/>
      <c r="U132" s="300"/>
      <c r="X132" s="300"/>
      <c r="Y132" s="300"/>
      <c r="Z132" s="300"/>
      <c r="AA132" s="300"/>
      <c r="AB132" s="300"/>
      <c r="AC132" s="300"/>
      <c r="AD132" s="300"/>
      <c r="AE132" s="300"/>
      <c r="AF132" s="300"/>
    </row>
    <row r="133" spans="1:32" x14ac:dyDescent="0.2">
      <c r="A133" s="300"/>
      <c r="B133" s="300"/>
      <c r="C133" s="300"/>
      <c r="D133" s="300"/>
      <c r="E133" s="300"/>
      <c r="F133" s="300"/>
      <c r="G133" s="300"/>
      <c r="H133" s="300"/>
      <c r="I133" s="300"/>
      <c r="J133" s="300"/>
      <c r="M133" s="300"/>
      <c r="N133" s="300"/>
      <c r="O133" s="300"/>
      <c r="P133" s="300"/>
      <c r="Q133" s="300"/>
      <c r="R133" s="300"/>
      <c r="S133" s="300"/>
      <c r="T133" s="300"/>
      <c r="U133" s="300"/>
      <c r="X133" s="300"/>
      <c r="Y133" s="300"/>
      <c r="Z133" s="300"/>
      <c r="AA133" s="300"/>
      <c r="AB133" s="300"/>
      <c r="AC133" s="300"/>
      <c r="AD133" s="300"/>
      <c r="AE133" s="300"/>
      <c r="AF133" s="300"/>
    </row>
    <row r="134" spans="1:32" x14ac:dyDescent="0.2">
      <c r="A134" s="300"/>
      <c r="B134" s="300"/>
      <c r="C134" s="300"/>
      <c r="D134" s="300"/>
      <c r="E134" s="300"/>
      <c r="F134" s="300"/>
      <c r="G134" s="300"/>
      <c r="H134" s="300"/>
      <c r="I134" s="300"/>
      <c r="J134" s="300"/>
      <c r="M134" s="300"/>
      <c r="N134" s="300"/>
      <c r="O134" s="300"/>
      <c r="P134" s="300"/>
      <c r="Q134" s="300"/>
      <c r="R134" s="300"/>
      <c r="S134" s="300"/>
      <c r="T134" s="300"/>
      <c r="U134" s="300"/>
      <c r="X134" s="300"/>
      <c r="Y134" s="300"/>
      <c r="Z134" s="300"/>
      <c r="AA134" s="300"/>
      <c r="AB134" s="300"/>
      <c r="AC134" s="300"/>
      <c r="AD134" s="300"/>
      <c r="AE134" s="300"/>
      <c r="AF134" s="300"/>
    </row>
    <row r="135" spans="1:32" x14ac:dyDescent="0.2">
      <c r="A135" s="300"/>
      <c r="B135" s="300"/>
      <c r="C135" s="300"/>
      <c r="D135" s="300"/>
      <c r="E135" s="300"/>
      <c r="F135" s="300"/>
      <c r="G135" s="300"/>
      <c r="H135" s="300"/>
      <c r="I135" s="300"/>
      <c r="J135" s="300"/>
      <c r="M135" s="300"/>
      <c r="N135" s="300"/>
      <c r="O135" s="300"/>
      <c r="P135" s="300"/>
      <c r="Q135" s="300"/>
      <c r="R135" s="300"/>
      <c r="S135" s="300"/>
      <c r="T135" s="300"/>
      <c r="U135" s="300"/>
      <c r="X135" s="300"/>
      <c r="Y135" s="300"/>
      <c r="Z135" s="300"/>
      <c r="AA135" s="300"/>
      <c r="AB135" s="300"/>
      <c r="AC135" s="300"/>
      <c r="AD135" s="300"/>
      <c r="AE135" s="300"/>
      <c r="AF135" s="300"/>
    </row>
    <row r="136" spans="1:32" x14ac:dyDescent="0.2">
      <c r="A136" s="300"/>
      <c r="B136" s="300"/>
      <c r="C136" s="300"/>
      <c r="D136" s="300"/>
      <c r="E136" s="300"/>
      <c r="F136" s="300"/>
      <c r="G136" s="300"/>
      <c r="H136" s="300"/>
      <c r="I136" s="300"/>
      <c r="J136" s="300"/>
      <c r="M136" s="300"/>
      <c r="N136" s="300"/>
      <c r="O136" s="300"/>
      <c r="P136" s="300"/>
      <c r="Q136" s="300"/>
      <c r="R136" s="300"/>
      <c r="S136" s="300"/>
      <c r="T136" s="300"/>
      <c r="U136" s="300"/>
      <c r="X136" s="300"/>
      <c r="Y136" s="300"/>
      <c r="Z136" s="300"/>
      <c r="AA136" s="300"/>
      <c r="AB136" s="300"/>
      <c r="AC136" s="300"/>
      <c r="AD136" s="300"/>
      <c r="AE136" s="300"/>
      <c r="AF136" s="300"/>
    </row>
    <row r="137" spans="1:32" x14ac:dyDescent="0.2">
      <c r="A137" s="300"/>
      <c r="B137" s="300"/>
      <c r="C137" s="300"/>
      <c r="D137" s="300"/>
      <c r="E137" s="300"/>
      <c r="F137" s="300"/>
      <c r="G137" s="300"/>
      <c r="H137" s="300"/>
      <c r="I137" s="300"/>
      <c r="J137" s="300"/>
      <c r="M137" s="300"/>
      <c r="N137" s="300"/>
      <c r="O137" s="300"/>
      <c r="P137" s="300"/>
      <c r="Q137" s="300"/>
      <c r="R137" s="300"/>
      <c r="S137" s="300"/>
      <c r="T137" s="300"/>
      <c r="U137" s="300"/>
      <c r="X137" s="300"/>
      <c r="Y137" s="300"/>
      <c r="Z137" s="300"/>
      <c r="AA137" s="300"/>
      <c r="AB137" s="300"/>
      <c r="AC137" s="300"/>
      <c r="AD137" s="300"/>
      <c r="AE137" s="300"/>
      <c r="AF137" s="300"/>
    </row>
    <row r="138" spans="1:32" x14ac:dyDescent="0.2">
      <c r="A138" s="300"/>
      <c r="B138" s="300"/>
      <c r="C138" s="300"/>
      <c r="D138" s="300"/>
      <c r="E138" s="300"/>
      <c r="F138" s="300"/>
      <c r="G138" s="300"/>
      <c r="H138" s="300"/>
      <c r="I138" s="300"/>
      <c r="J138" s="300"/>
      <c r="M138" s="300"/>
      <c r="N138" s="300"/>
      <c r="O138" s="300"/>
      <c r="P138" s="300"/>
      <c r="Q138" s="300"/>
      <c r="R138" s="300"/>
      <c r="S138" s="300"/>
      <c r="T138" s="300"/>
      <c r="U138" s="300"/>
      <c r="X138" s="300"/>
      <c r="Y138" s="300"/>
      <c r="Z138" s="300"/>
      <c r="AA138" s="300"/>
      <c r="AB138" s="300"/>
      <c r="AC138" s="300"/>
      <c r="AD138" s="300"/>
      <c r="AE138" s="300"/>
      <c r="AF138" s="300"/>
    </row>
    <row r="139" spans="1:32" x14ac:dyDescent="0.2">
      <c r="A139" s="300"/>
      <c r="B139" s="300"/>
      <c r="C139" s="300"/>
      <c r="D139" s="300"/>
      <c r="E139" s="300"/>
      <c r="F139" s="300"/>
      <c r="G139" s="300"/>
      <c r="H139" s="300"/>
      <c r="I139" s="300"/>
      <c r="J139" s="300"/>
      <c r="M139" s="300"/>
      <c r="N139" s="300"/>
      <c r="O139" s="300"/>
      <c r="P139" s="300"/>
      <c r="Q139" s="300"/>
      <c r="R139" s="300"/>
      <c r="S139" s="300"/>
      <c r="T139" s="300"/>
      <c r="U139" s="300"/>
      <c r="X139" s="300"/>
      <c r="Y139" s="300"/>
      <c r="Z139" s="300"/>
      <c r="AA139" s="300"/>
      <c r="AB139" s="300"/>
      <c r="AC139" s="300"/>
      <c r="AD139" s="300"/>
      <c r="AE139" s="300"/>
      <c r="AF139" s="300"/>
    </row>
    <row r="140" spans="1:32" x14ac:dyDescent="0.2">
      <c r="A140" s="300"/>
      <c r="B140" s="300"/>
      <c r="C140" s="300"/>
      <c r="D140" s="300"/>
      <c r="E140" s="300"/>
      <c r="F140" s="300"/>
      <c r="G140" s="300"/>
      <c r="H140" s="300"/>
      <c r="I140" s="300"/>
      <c r="J140" s="300"/>
      <c r="M140" s="300"/>
      <c r="N140" s="300"/>
      <c r="O140" s="300"/>
      <c r="P140" s="300"/>
      <c r="Q140" s="300"/>
      <c r="R140" s="300"/>
      <c r="S140" s="300"/>
      <c r="T140" s="300"/>
      <c r="U140" s="300"/>
      <c r="X140" s="300"/>
      <c r="Y140" s="300"/>
      <c r="Z140" s="300"/>
      <c r="AA140" s="300"/>
      <c r="AB140" s="300"/>
      <c r="AC140" s="300"/>
      <c r="AD140" s="300"/>
      <c r="AE140" s="300"/>
      <c r="AF140" s="300"/>
    </row>
    <row r="141" spans="1:32" x14ac:dyDescent="0.2">
      <c r="A141" s="300"/>
      <c r="B141" s="300"/>
      <c r="C141" s="300"/>
      <c r="D141" s="300"/>
      <c r="E141" s="300"/>
      <c r="F141" s="300"/>
      <c r="G141" s="300"/>
      <c r="H141" s="300"/>
      <c r="I141" s="300"/>
      <c r="J141" s="300"/>
      <c r="M141" s="300"/>
      <c r="N141" s="300"/>
      <c r="O141" s="300"/>
      <c r="P141" s="300"/>
      <c r="Q141" s="300"/>
      <c r="R141" s="300"/>
      <c r="S141" s="300"/>
      <c r="T141" s="300"/>
      <c r="U141" s="300"/>
      <c r="X141" s="300"/>
      <c r="Y141" s="300"/>
      <c r="Z141" s="300"/>
      <c r="AA141" s="300"/>
      <c r="AB141" s="300"/>
      <c r="AC141" s="300"/>
      <c r="AD141" s="300"/>
      <c r="AE141" s="300"/>
      <c r="AF141" s="300"/>
    </row>
    <row r="142" spans="1:32" x14ac:dyDescent="0.2">
      <c r="A142" s="300"/>
      <c r="B142" s="300"/>
      <c r="C142" s="300"/>
      <c r="D142" s="300"/>
      <c r="E142" s="300"/>
      <c r="F142" s="300"/>
      <c r="G142" s="300"/>
      <c r="H142" s="300"/>
      <c r="I142" s="300"/>
      <c r="J142" s="300"/>
      <c r="M142" s="300"/>
      <c r="N142" s="300"/>
      <c r="O142" s="300"/>
      <c r="P142" s="300"/>
      <c r="Q142" s="300"/>
      <c r="R142" s="300"/>
      <c r="S142" s="300"/>
      <c r="T142" s="300"/>
      <c r="U142" s="300"/>
      <c r="X142" s="300"/>
      <c r="Y142" s="300"/>
      <c r="Z142" s="300"/>
      <c r="AA142" s="300"/>
      <c r="AB142" s="300"/>
      <c r="AC142" s="300"/>
      <c r="AD142" s="300"/>
      <c r="AE142" s="300"/>
      <c r="AF142" s="300"/>
    </row>
    <row r="143" spans="1:32" x14ac:dyDescent="0.2">
      <c r="A143" s="300"/>
      <c r="B143" s="300"/>
      <c r="C143" s="300"/>
      <c r="D143" s="300"/>
      <c r="E143" s="300"/>
      <c r="F143" s="300"/>
      <c r="G143" s="300"/>
      <c r="H143" s="300"/>
      <c r="I143" s="300"/>
      <c r="J143" s="300"/>
      <c r="M143" s="300"/>
      <c r="N143" s="300"/>
      <c r="O143" s="300"/>
      <c r="P143" s="300"/>
      <c r="Q143" s="300"/>
      <c r="R143" s="300"/>
      <c r="S143" s="300"/>
      <c r="T143" s="300"/>
      <c r="U143" s="300"/>
      <c r="X143" s="300"/>
      <c r="Y143" s="300"/>
      <c r="Z143" s="300"/>
      <c r="AA143" s="300"/>
      <c r="AB143" s="300"/>
      <c r="AC143" s="300"/>
      <c r="AD143" s="300"/>
      <c r="AE143" s="300"/>
      <c r="AF143" s="300"/>
    </row>
    <row r="144" spans="1:32" x14ac:dyDescent="0.2">
      <c r="A144" s="300"/>
      <c r="B144" s="300"/>
      <c r="C144" s="300"/>
      <c r="D144" s="300"/>
      <c r="E144" s="300"/>
      <c r="F144" s="300"/>
      <c r="G144" s="300"/>
      <c r="H144" s="300"/>
      <c r="I144" s="300"/>
      <c r="J144" s="300"/>
      <c r="M144" s="300"/>
      <c r="N144" s="300"/>
      <c r="O144" s="300"/>
      <c r="P144" s="300"/>
      <c r="Q144" s="300"/>
      <c r="R144" s="300"/>
      <c r="S144" s="300"/>
      <c r="T144" s="300"/>
      <c r="U144" s="300"/>
      <c r="X144" s="300"/>
      <c r="Y144" s="300"/>
      <c r="Z144" s="300"/>
      <c r="AA144" s="300"/>
      <c r="AB144" s="300"/>
      <c r="AC144" s="300"/>
      <c r="AD144" s="300"/>
      <c r="AE144" s="300"/>
      <c r="AF144" s="300"/>
    </row>
    <row r="145" spans="1:32" x14ac:dyDescent="0.2">
      <c r="A145" s="300"/>
      <c r="B145" s="300"/>
      <c r="C145" s="300"/>
      <c r="D145" s="300"/>
      <c r="E145" s="300"/>
      <c r="F145" s="300"/>
      <c r="G145" s="300"/>
      <c r="H145" s="300"/>
      <c r="I145" s="300"/>
      <c r="J145" s="300"/>
      <c r="M145" s="300"/>
      <c r="N145" s="300"/>
      <c r="O145" s="300"/>
      <c r="P145" s="300"/>
      <c r="Q145" s="300"/>
      <c r="R145" s="300"/>
      <c r="S145" s="300"/>
      <c r="T145" s="300"/>
      <c r="U145" s="300"/>
      <c r="X145" s="300"/>
      <c r="Y145" s="300"/>
      <c r="Z145" s="300"/>
      <c r="AA145" s="300"/>
      <c r="AB145" s="300"/>
      <c r="AC145" s="300"/>
      <c r="AD145" s="300"/>
      <c r="AE145" s="300"/>
      <c r="AF145" s="300"/>
    </row>
    <row r="146" spans="1:32" x14ac:dyDescent="0.2">
      <c r="A146" s="300"/>
      <c r="B146" s="300"/>
      <c r="C146" s="300"/>
      <c r="D146" s="300"/>
      <c r="E146" s="300"/>
      <c r="F146" s="300"/>
      <c r="G146" s="300"/>
      <c r="H146" s="300"/>
      <c r="I146" s="300"/>
      <c r="J146" s="300"/>
      <c r="M146" s="300"/>
      <c r="N146" s="300"/>
      <c r="O146" s="300"/>
      <c r="P146" s="300"/>
      <c r="Q146" s="300"/>
      <c r="R146" s="300"/>
      <c r="S146" s="300"/>
      <c r="T146" s="300"/>
      <c r="U146" s="300"/>
      <c r="X146" s="300"/>
      <c r="Y146" s="300"/>
      <c r="Z146" s="300"/>
      <c r="AA146" s="300"/>
      <c r="AB146" s="300"/>
      <c r="AC146" s="300"/>
      <c r="AD146" s="300"/>
      <c r="AE146" s="300"/>
      <c r="AF146" s="300"/>
    </row>
    <row r="147" spans="1:32" x14ac:dyDescent="0.2">
      <c r="A147" s="300"/>
      <c r="B147" s="300"/>
      <c r="C147" s="300"/>
      <c r="D147" s="300"/>
      <c r="E147" s="300"/>
      <c r="F147" s="300"/>
      <c r="G147" s="300"/>
      <c r="H147" s="300"/>
      <c r="I147" s="300"/>
      <c r="J147" s="300"/>
      <c r="M147" s="300"/>
      <c r="N147" s="300"/>
      <c r="O147" s="300"/>
      <c r="P147" s="300"/>
      <c r="Q147" s="300"/>
      <c r="R147" s="300"/>
      <c r="S147" s="300"/>
      <c r="T147" s="300"/>
      <c r="U147" s="300"/>
      <c r="X147" s="300"/>
      <c r="Y147" s="300"/>
      <c r="Z147" s="300"/>
      <c r="AA147" s="300"/>
      <c r="AB147" s="300"/>
      <c r="AC147" s="300"/>
      <c r="AD147" s="300"/>
      <c r="AE147" s="300"/>
      <c r="AF147" s="300"/>
    </row>
    <row r="148" spans="1:32" x14ac:dyDescent="0.2">
      <c r="A148" s="300"/>
      <c r="B148" s="300"/>
      <c r="C148" s="300"/>
      <c r="D148" s="300"/>
      <c r="E148" s="300"/>
      <c r="F148" s="300"/>
      <c r="G148" s="300"/>
      <c r="H148" s="300"/>
      <c r="I148" s="300"/>
      <c r="J148" s="300"/>
      <c r="M148" s="300"/>
      <c r="N148" s="300"/>
      <c r="O148" s="300"/>
      <c r="P148" s="300"/>
      <c r="Q148" s="300"/>
      <c r="R148" s="300"/>
      <c r="S148" s="300"/>
      <c r="T148" s="300"/>
      <c r="U148" s="300"/>
      <c r="X148" s="300"/>
      <c r="Y148" s="300"/>
      <c r="Z148" s="300"/>
      <c r="AA148" s="300"/>
      <c r="AB148" s="300"/>
      <c r="AC148" s="300"/>
      <c r="AD148" s="300"/>
      <c r="AE148" s="300"/>
      <c r="AF148" s="300"/>
    </row>
    <row r="149" spans="1:32" x14ac:dyDescent="0.2">
      <c r="A149" s="300"/>
      <c r="B149" s="300"/>
      <c r="C149" s="300"/>
      <c r="D149" s="300"/>
      <c r="E149" s="300"/>
      <c r="F149" s="300"/>
      <c r="G149" s="300"/>
      <c r="H149" s="300"/>
      <c r="I149" s="300"/>
      <c r="J149" s="300"/>
      <c r="M149" s="300"/>
      <c r="N149" s="300"/>
      <c r="O149" s="300"/>
      <c r="P149" s="300"/>
      <c r="Q149" s="300"/>
      <c r="R149" s="300"/>
      <c r="S149" s="300"/>
      <c r="T149" s="300"/>
      <c r="U149" s="300"/>
      <c r="X149" s="300"/>
      <c r="Y149" s="300"/>
      <c r="Z149" s="300"/>
      <c r="AA149" s="300"/>
      <c r="AB149" s="300"/>
      <c r="AC149" s="300"/>
      <c r="AD149" s="300"/>
      <c r="AE149" s="300"/>
      <c r="AF149" s="300"/>
    </row>
    <row r="150" spans="1:32" x14ac:dyDescent="0.2">
      <c r="A150" s="300"/>
      <c r="B150" s="300"/>
      <c r="C150" s="300"/>
      <c r="D150" s="300"/>
      <c r="E150" s="300"/>
      <c r="F150" s="300"/>
      <c r="G150" s="300"/>
      <c r="H150" s="300"/>
      <c r="I150" s="300"/>
      <c r="J150" s="300"/>
      <c r="M150" s="300"/>
      <c r="N150" s="300"/>
      <c r="O150" s="300"/>
      <c r="P150" s="300"/>
      <c r="Q150" s="300"/>
      <c r="R150" s="300"/>
      <c r="S150" s="300"/>
      <c r="T150" s="300"/>
      <c r="U150" s="300"/>
      <c r="X150" s="300"/>
      <c r="Y150" s="300"/>
      <c r="Z150" s="300"/>
      <c r="AA150" s="300"/>
      <c r="AB150" s="300"/>
      <c r="AC150" s="300"/>
      <c r="AD150" s="300"/>
      <c r="AE150" s="300"/>
      <c r="AF150" s="300"/>
    </row>
    <row r="151" spans="1:32" x14ac:dyDescent="0.2">
      <c r="A151" s="300"/>
      <c r="B151" s="300"/>
      <c r="C151" s="300"/>
      <c r="D151" s="300"/>
      <c r="E151" s="300"/>
      <c r="F151" s="300"/>
      <c r="G151" s="300"/>
      <c r="H151" s="300"/>
      <c r="I151" s="300"/>
      <c r="J151" s="300"/>
      <c r="M151" s="300"/>
      <c r="N151" s="300"/>
      <c r="O151" s="300"/>
      <c r="P151" s="300"/>
      <c r="Q151" s="300"/>
      <c r="R151" s="300"/>
      <c r="S151" s="300"/>
      <c r="T151" s="300"/>
      <c r="U151" s="300"/>
      <c r="X151" s="300"/>
      <c r="Y151" s="300"/>
      <c r="Z151" s="300"/>
      <c r="AA151" s="300"/>
      <c r="AB151" s="300"/>
      <c r="AC151" s="300"/>
      <c r="AD151" s="300"/>
      <c r="AE151" s="300"/>
      <c r="AF151" s="300"/>
    </row>
    <row r="152" spans="1:32" x14ac:dyDescent="0.2">
      <c r="A152" s="300"/>
      <c r="B152" s="300"/>
      <c r="C152" s="300"/>
      <c r="D152" s="300"/>
      <c r="E152" s="300"/>
      <c r="F152" s="300"/>
      <c r="G152" s="300"/>
      <c r="H152" s="300"/>
      <c r="I152" s="300"/>
      <c r="J152" s="300"/>
      <c r="M152" s="300"/>
      <c r="N152" s="300"/>
      <c r="O152" s="300"/>
      <c r="P152" s="300"/>
      <c r="Q152" s="300"/>
      <c r="R152" s="300"/>
      <c r="S152" s="300"/>
      <c r="T152" s="300"/>
      <c r="U152" s="300"/>
      <c r="X152" s="300"/>
      <c r="Y152" s="300"/>
      <c r="Z152" s="300"/>
      <c r="AA152" s="300"/>
      <c r="AB152" s="300"/>
      <c r="AC152" s="300"/>
      <c r="AD152" s="300"/>
      <c r="AE152" s="300"/>
      <c r="AF152" s="300"/>
    </row>
    <row r="153" spans="1:32" x14ac:dyDescent="0.2">
      <c r="A153" s="300"/>
      <c r="B153" s="300"/>
      <c r="C153" s="300"/>
      <c r="D153" s="300"/>
      <c r="E153" s="300"/>
      <c r="F153" s="300"/>
      <c r="G153" s="300"/>
      <c r="H153" s="300"/>
      <c r="I153" s="300"/>
      <c r="J153" s="300"/>
      <c r="M153" s="300"/>
      <c r="N153" s="300"/>
      <c r="O153" s="300"/>
      <c r="P153" s="300"/>
      <c r="Q153" s="300"/>
      <c r="R153" s="300"/>
      <c r="S153" s="300"/>
      <c r="T153" s="300"/>
      <c r="U153" s="300"/>
      <c r="X153" s="300"/>
      <c r="Y153" s="300"/>
      <c r="Z153" s="300"/>
      <c r="AA153" s="300"/>
      <c r="AB153" s="300"/>
      <c r="AC153" s="300"/>
      <c r="AD153" s="300"/>
      <c r="AE153" s="300"/>
      <c r="AF153" s="300"/>
    </row>
    <row r="154" spans="1:32" x14ac:dyDescent="0.2">
      <c r="A154" s="300"/>
      <c r="B154" s="300"/>
      <c r="C154" s="300"/>
      <c r="D154" s="300"/>
      <c r="E154" s="300"/>
      <c r="F154" s="300"/>
      <c r="G154" s="300"/>
      <c r="H154" s="300"/>
      <c r="I154" s="300"/>
      <c r="J154" s="300"/>
      <c r="M154" s="300"/>
      <c r="N154" s="300"/>
      <c r="O154" s="300"/>
      <c r="P154" s="300"/>
      <c r="Q154" s="300"/>
      <c r="R154" s="300"/>
      <c r="S154" s="300"/>
      <c r="T154" s="300"/>
      <c r="U154" s="300"/>
      <c r="X154" s="300"/>
      <c r="Y154" s="300"/>
      <c r="Z154" s="300"/>
      <c r="AA154" s="300"/>
      <c r="AB154" s="300"/>
      <c r="AC154" s="300"/>
      <c r="AD154" s="300"/>
      <c r="AE154" s="300"/>
      <c r="AF154" s="300"/>
    </row>
    <row r="155" spans="1:32" x14ac:dyDescent="0.2">
      <c r="A155" s="300"/>
      <c r="B155" s="300"/>
      <c r="C155" s="300"/>
      <c r="D155" s="300"/>
      <c r="E155" s="300"/>
      <c r="F155" s="300"/>
      <c r="G155" s="300"/>
      <c r="H155" s="300"/>
      <c r="I155" s="300"/>
      <c r="J155" s="300"/>
      <c r="M155" s="300"/>
      <c r="N155" s="300"/>
      <c r="O155" s="300"/>
      <c r="P155" s="300"/>
      <c r="Q155" s="300"/>
      <c r="R155" s="300"/>
      <c r="S155" s="300"/>
      <c r="T155" s="300"/>
      <c r="U155" s="300"/>
      <c r="X155" s="300"/>
      <c r="Y155" s="300"/>
      <c r="Z155" s="300"/>
      <c r="AA155" s="300"/>
      <c r="AB155" s="300"/>
      <c r="AC155" s="300"/>
      <c r="AD155" s="300"/>
      <c r="AE155" s="300"/>
      <c r="AF155" s="300"/>
    </row>
    <row r="156" spans="1:32" x14ac:dyDescent="0.2">
      <c r="A156" s="300"/>
      <c r="B156" s="300"/>
      <c r="C156" s="300"/>
      <c r="D156" s="300"/>
      <c r="E156" s="300"/>
      <c r="F156" s="300"/>
      <c r="G156" s="300"/>
      <c r="H156" s="300"/>
      <c r="I156" s="300"/>
      <c r="J156" s="300"/>
      <c r="M156" s="300"/>
      <c r="N156" s="300"/>
      <c r="O156" s="300"/>
      <c r="P156" s="300"/>
      <c r="Q156" s="300"/>
      <c r="R156" s="300"/>
      <c r="S156" s="300"/>
      <c r="T156" s="300"/>
      <c r="U156" s="300"/>
      <c r="X156" s="300"/>
      <c r="Y156" s="300"/>
      <c r="Z156" s="300"/>
      <c r="AA156" s="300"/>
      <c r="AB156" s="300"/>
      <c r="AC156" s="300"/>
      <c r="AD156" s="300"/>
      <c r="AE156" s="300"/>
      <c r="AF156" s="300"/>
    </row>
    <row r="157" spans="1:32" x14ac:dyDescent="0.2">
      <c r="A157" s="300"/>
      <c r="B157" s="300"/>
      <c r="C157" s="300"/>
      <c r="D157" s="300"/>
      <c r="E157" s="300"/>
      <c r="F157" s="300"/>
      <c r="G157" s="300"/>
      <c r="H157" s="300"/>
      <c r="I157" s="300"/>
      <c r="J157" s="300"/>
      <c r="M157" s="300"/>
      <c r="N157" s="300"/>
      <c r="O157" s="300"/>
      <c r="P157" s="300"/>
      <c r="Q157" s="300"/>
      <c r="R157" s="300"/>
      <c r="S157" s="300"/>
      <c r="T157" s="300"/>
      <c r="U157" s="300"/>
      <c r="X157" s="300"/>
      <c r="Y157" s="300"/>
      <c r="Z157" s="300"/>
      <c r="AA157" s="300"/>
      <c r="AB157" s="300"/>
      <c r="AC157" s="300"/>
      <c r="AD157" s="300"/>
      <c r="AE157" s="300"/>
      <c r="AF157" s="300"/>
    </row>
    <row r="158" spans="1:32" x14ac:dyDescent="0.2">
      <c r="A158" s="300"/>
      <c r="B158" s="300"/>
      <c r="C158" s="300"/>
      <c r="D158" s="300"/>
      <c r="E158" s="300"/>
      <c r="F158" s="300"/>
      <c r="G158" s="300"/>
      <c r="H158" s="300"/>
      <c r="I158" s="300"/>
      <c r="J158" s="300"/>
      <c r="M158" s="300"/>
      <c r="N158" s="300"/>
      <c r="O158" s="300"/>
      <c r="P158" s="300"/>
      <c r="Q158" s="300"/>
      <c r="R158" s="300"/>
      <c r="S158" s="300"/>
      <c r="T158" s="300"/>
      <c r="U158" s="300"/>
      <c r="X158" s="300"/>
      <c r="Y158" s="300"/>
      <c r="Z158" s="300"/>
      <c r="AA158" s="300"/>
      <c r="AB158" s="300"/>
      <c r="AC158" s="300"/>
      <c r="AD158" s="300"/>
      <c r="AE158" s="300"/>
      <c r="AF158" s="300"/>
    </row>
    <row r="159" spans="1:32" x14ac:dyDescent="0.2">
      <c r="A159" s="300"/>
      <c r="B159" s="300"/>
      <c r="C159" s="300"/>
      <c r="D159" s="300"/>
      <c r="E159" s="300"/>
      <c r="F159" s="300"/>
      <c r="G159" s="300"/>
      <c r="H159" s="300"/>
      <c r="I159" s="300"/>
      <c r="J159" s="300"/>
      <c r="M159" s="300"/>
      <c r="N159" s="300"/>
      <c r="O159" s="300"/>
      <c r="P159" s="300"/>
      <c r="Q159" s="300"/>
      <c r="R159" s="300"/>
      <c r="S159" s="300"/>
      <c r="T159" s="300"/>
      <c r="U159" s="300"/>
      <c r="X159" s="300"/>
      <c r="Y159" s="300"/>
      <c r="Z159" s="300"/>
      <c r="AA159" s="300"/>
      <c r="AB159" s="300"/>
      <c r="AC159" s="300"/>
      <c r="AD159" s="300"/>
      <c r="AE159" s="300"/>
      <c r="AF159" s="300"/>
    </row>
    <row r="160" spans="1:32" x14ac:dyDescent="0.2">
      <c r="A160" s="300"/>
      <c r="B160" s="300"/>
      <c r="C160" s="300"/>
      <c r="D160" s="300"/>
      <c r="E160" s="300"/>
      <c r="F160" s="300"/>
      <c r="G160" s="300"/>
      <c r="H160" s="300"/>
      <c r="I160" s="300"/>
      <c r="J160" s="300"/>
      <c r="M160" s="300"/>
      <c r="N160" s="300"/>
      <c r="O160" s="300"/>
      <c r="P160" s="300"/>
      <c r="Q160" s="300"/>
      <c r="R160" s="300"/>
      <c r="S160" s="300"/>
      <c r="T160" s="300"/>
      <c r="U160" s="300"/>
      <c r="X160" s="300"/>
      <c r="Y160" s="300"/>
      <c r="Z160" s="300"/>
      <c r="AA160" s="300"/>
      <c r="AB160" s="300"/>
      <c r="AC160" s="300"/>
      <c r="AD160" s="300"/>
      <c r="AE160" s="300"/>
      <c r="AF160" s="300"/>
    </row>
    <row r="161" spans="1:32" x14ac:dyDescent="0.2">
      <c r="A161" s="300"/>
      <c r="B161" s="300"/>
      <c r="C161" s="300"/>
      <c r="D161" s="300"/>
      <c r="E161" s="300"/>
      <c r="F161" s="300"/>
      <c r="G161" s="300"/>
      <c r="H161" s="300"/>
      <c r="I161" s="300"/>
      <c r="J161" s="300"/>
      <c r="M161" s="300"/>
      <c r="N161" s="300"/>
      <c r="O161" s="300"/>
      <c r="P161" s="300"/>
      <c r="Q161" s="300"/>
      <c r="R161" s="300"/>
      <c r="S161" s="300"/>
      <c r="T161" s="300"/>
      <c r="U161" s="300"/>
      <c r="X161" s="300"/>
      <c r="Y161" s="300"/>
      <c r="Z161" s="300"/>
      <c r="AA161" s="300"/>
      <c r="AB161" s="300"/>
      <c r="AC161" s="300"/>
      <c r="AD161" s="300"/>
      <c r="AE161" s="300"/>
      <c r="AF161" s="300"/>
    </row>
    <row r="162" spans="1:32" x14ac:dyDescent="0.2">
      <c r="A162" s="300"/>
      <c r="B162" s="300"/>
      <c r="C162" s="300"/>
      <c r="D162" s="300"/>
      <c r="E162" s="300"/>
      <c r="F162" s="300"/>
      <c r="G162" s="300"/>
      <c r="H162" s="300"/>
      <c r="I162" s="300"/>
      <c r="J162" s="300"/>
      <c r="M162" s="300"/>
      <c r="N162" s="300"/>
      <c r="O162" s="300"/>
      <c r="P162" s="300"/>
      <c r="Q162" s="300"/>
      <c r="R162" s="300"/>
      <c r="S162" s="300"/>
      <c r="T162" s="300"/>
      <c r="U162" s="300"/>
      <c r="X162" s="300"/>
      <c r="Y162" s="300"/>
      <c r="Z162" s="300"/>
      <c r="AA162" s="300"/>
      <c r="AB162" s="300"/>
      <c r="AC162" s="300"/>
      <c r="AD162" s="300"/>
      <c r="AE162" s="300"/>
      <c r="AF162" s="300"/>
    </row>
    <row r="163" spans="1:32" x14ac:dyDescent="0.2">
      <c r="A163" s="300"/>
      <c r="B163" s="300"/>
      <c r="C163" s="300"/>
      <c r="D163" s="300"/>
      <c r="E163" s="300"/>
      <c r="F163" s="300"/>
      <c r="G163" s="300"/>
      <c r="H163" s="300"/>
      <c r="I163" s="300"/>
      <c r="J163" s="300"/>
      <c r="M163" s="300"/>
      <c r="N163" s="300"/>
      <c r="O163" s="300"/>
      <c r="P163" s="300"/>
      <c r="Q163" s="300"/>
      <c r="R163" s="300"/>
      <c r="S163" s="300"/>
      <c r="T163" s="300"/>
      <c r="U163" s="300"/>
      <c r="X163" s="300"/>
      <c r="Y163" s="300"/>
      <c r="Z163" s="300"/>
      <c r="AA163" s="300"/>
      <c r="AB163" s="300"/>
      <c r="AC163" s="300"/>
      <c r="AD163" s="300"/>
      <c r="AE163" s="300"/>
      <c r="AF163" s="300"/>
    </row>
    <row r="164" spans="1:32" x14ac:dyDescent="0.2">
      <c r="A164" s="300"/>
      <c r="B164" s="300"/>
      <c r="C164" s="300"/>
      <c r="D164" s="300"/>
      <c r="E164" s="300"/>
      <c r="F164" s="300"/>
      <c r="G164" s="300"/>
      <c r="H164" s="300"/>
      <c r="I164" s="300"/>
      <c r="J164" s="300"/>
      <c r="M164" s="300"/>
      <c r="N164" s="300"/>
      <c r="O164" s="300"/>
      <c r="P164" s="300"/>
      <c r="Q164" s="300"/>
      <c r="R164" s="300"/>
      <c r="S164" s="300"/>
      <c r="T164" s="300"/>
      <c r="U164" s="300"/>
      <c r="X164" s="300"/>
      <c r="Y164" s="300"/>
      <c r="Z164" s="300"/>
      <c r="AA164" s="300"/>
      <c r="AB164" s="300"/>
      <c r="AC164" s="300"/>
      <c r="AD164" s="300"/>
      <c r="AE164" s="300"/>
      <c r="AF164" s="300"/>
    </row>
    <row r="165" spans="1:32" x14ac:dyDescent="0.2">
      <c r="A165" s="300"/>
      <c r="B165" s="300"/>
      <c r="C165" s="300"/>
      <c r="D165" s="300"/>
      <c r="E165" s="300"/>
      <c r="F165" s="300"/>
      <c r="G165" s="300"/>
      <c r="H165" s="300"/>
      <c r="I165" s="300"/>
      <c r="J165" s="300"/>
      <c r="M165" s="300"/>
      <c r="N165" s="300"/>
      <c r="O165" s="300"/>
      <c r="P165" s="300"/>
      <c r="Q165" s="300"/>
      <c r="R165" s="300"/>
      <c r="S165" s="300"/>
      <c r="T165" s="300"/>
      <c r="U165" s="300"/>
      <c r="X165" s="300"/>
      <c r="Y165" s="300"/>
      <c r="Z165" s="300"/>
      <c r="AA165" s="300"/>
      <c r="AB165" s="300"/>
      <c r="AC165" s="300"/>
      <c r="AD165" s="300"/>
      <c r="AE165" s="300"/>
      <c r="AF165" s="300"/>
    </row>
    <row r="166" spans="1:32" x14ac:dyDescent="0.2">
      <c r="A166" s="300"/>
      <c r="B166" s="300"/>
      <c r="C166" s="300"/>
      <c r="D166" s="300"/>
      <c r="E166" s="300"/>
      <c r="F166" s="300"/>
      <c r="G166" s="300"/>
      <c r="H166" s="300"/>
      <c r="I166" s="300"/>
      <c r="J166" s="300"/>
      <c r="M166" s="300"/>
      <c r="N166" s="300"/>
      <c r="O166" s="300"/>
      <c r="P166" s="300"/>
      <c r="Q166" s="300"/>
      <c r="R166" s="300"/>
      <c r="S166" s="300"/>
      <c r="T166" s="300"/>
      <c r="U166" s="300"/>
      <c r="X166" s="300"/>
      <c r="Y166" s="300"/>
      <c r="Z166" s="300"/>
      <c r="AA166" s="300"/>
      <c r="AB166" s="300"/>
      <c r="AC166" s="300"/>
      <c r="AD166" s="300"/>
      <c r="AE166" s="300"/>
      <c r="AF166" s="300"/>
    </row>
    <row r="167" spans="1:32" x14ac:dyDescent="0.2">
      <c r="A167" s="300"/>
      <c r="B167" s="300"/>
      <c r="C167" s="300"/>
      <c r="D167" s="300"/>
      <c r="E167" s="300"/>
      <c r="F167" s="300"/>
      <c r="G167" s="300"/>
      <c r="H167" s="300"/>
      <c r="I167" s="300"/>
      <c r="J167" s="300"/>
      <c r="M167" s="300"/>
      <c r="N167" s="300"/>
      <c r="O167" s="300"/>
      <c r="P167" s="300"/>
      <c r="Q167" s="300"/>
      <c r="R167" s="300"/>
      <c r="S167" s="300"/>
      <c r="T167" s="300"/>
      <c r="U167" s="300"/>
      <c r="X167" s="300"/>
      <c r="Y167" s="300"/>
      <c r="Z167" s="300"/>
      <c r="AA167" s="300"/>
      <c r="AB167" s="300"/>
      <c r="AC167" s="300"/>
      <c r="AD167" s="300"/>
      <c r="AE167" s="300"/>
      <c r="AF167" s="300"/>
    </row>
    <row r="168" spans="1:32" x14ac:dyDescent="0.2">
      <c r="A168" s="300"/>
      <c r="B168" s="300"/>
      <c r="C168" s="300"/>
      <c r="D168" s="300"/>
      <c r="E168" s="300"/>
      <c r="F168" s="300"/>
      <c r="G168" s="300"/>
      <c r="H168" s="300"/>
      <c r="I168" s="300"/>
      <c r="J168" s="300"/>
      <c r="M168" s="300"/>
      <c r="N168" s="300"/>
      <c r="O168" s="300"/>
      <c r="P168" s="300"/>
      <c r="Q168" s="300"/>
      <c r="R168" s="300"/>
      <c r="S168" s="300"/>
      <c r="T168" s="300"/>
      <c r="U168" s="300"/>
      <c r="X168" s="300"/>
      <c r="Y168" s="300"/>
      <c r="Z168" s="300"/>
      <c r="AA168" s="300"/>
      <c r="AB168" s="300"/>
      <c r="AC168" s="300"/>
      <c r="AD168" s="300"/>
      <c r="AE168" s="300"/>
      <c r="AF168" s="300"/>
    </row>
    <row r="169" spans="1:32" x14ac:dyDescent="0.2">
      <c r="A169" s="300"/>
      <c r="B169" s="300"/>
      <c r="C169" s="300"/>
      <c r="D169" s="300"/>
      <c r="E169" s="300"/>
      <c r="F169" s="300"/>
      <c r="G169" s="300"/>
      <c r="H169" s="300"/>
      <c r="I169" s="300"/>
      <c r="J169" s="300"/>
      <c r="M169" s="300"/>
      <c r="N169" s="300"/>
      <c r="O169" s="300"/>
      <c r="P169" s="300"/>
      <c r="Q169" s="300"/>
      <c r="R169" s="300"/>
      <c r="S169" s="300"/>
      <c r="T169" s="300"/>
      <c r="U169" s="300"/>
      <c r="X169" s="300"/>
      <c r="Y169" s="300"/>
      <c r="Z169" s="300"/>
      <c r="AA169" s="300"/>
      <c r="AB169" s="300"/>
      <c r="AC169" s="300"/>
      <c r="AD169" s="300"/>
      <c r="AE169" s="300"/>
      <c r="AF169" s="300"/>
    </row>
    <row r="170" spans="1:32" x14ac:dyDescent="0.2">
      <c r="A170" s="300"/>
      <c r="B170" s="300"/>
      <c r="C170" s="300"/>
      <c r="D170" s="300"/>
      <c r="E170" s="300"/>
      <c r="F170" s="300"/>
      <c r="G170" s="300"/>
      <c r="H170" s="300"/>
      <c r="I170" s="300"/>
      <c r="J170" s="300"/>
      <c r="M170" s="300"/>
      <c r="N170" s="300"/>
      <c r="O170" s="300"/>
      <c r="P170" s="300"/>
      <c r="Q170" s="300"/>
      <c r="R170" s="300"/>
      <c r="S170" s="300"/>
      <c r="T170" s="300"/>
      <c r="U170" s="300"/>
      <c r="X170" s="300"/>
      <c r="Y170" s="300"/>
      <c r="Z170" s="300"/>
      <c r="AA170" s="300"/>
      <c r="AB170" s="300"/>
      <c r="AC170" s="300"/>
      <c r="AD170" s="300"/>
      <c r="AE170" s="300"/>
      <c r="AF170" s="300"/>
    </row>
    <row r="171" spans="1:32" x14ac:dyDescent="0.2">
      <c r="A171" s="300"/>
      <c r="B171" s="300"/>
      <c r="C171" s="300"/>
      <c r="D171" s="300"/>
      <c r="E171" s="300"/>
      <c r="F171" s="300"/>
      <c r="G171" s="300"/>
      <c r="H171" s="300"/>
      <c r="I171" s="300"/>
      <c r="J171" s="300"/>
      <c r="M171" s="300"/>
      <c r="N171" s="300"/>
      <c r="O171" s="300"/>
      <c r="P171" s="300"/>
      <c r="Q171" s="300"/>
      <c r="R171" s="300"/>
      <c r="S171" s="300"/>
      <c r="T171" s="300"/>
      <c r="U171" s="300"/>
      <c r="X171" s="300"/>
      <c r="Y171" s="300"/>
      <c r="Z171" s="300"/>
      <c r="AA171" s="300"/>
      <c r="AB171" s="300"/>
      <c r="AC171" s="300"/>
      <c r="AD171" s="300"/>
      <c r="AE171" s="300"/>
      <c r="AF171" s="300"/>
    </row>
    <row r="172" spans="1:32" x14ac:dyDescent="0.2">
      <c r="A172" s="300"/>
      <c r="B172" s="300"/>
      <c r="C172" s="300"/>
      <c r="D172" s="300"/>
      <c r="E172" s="300"/>
      <c r="F172" s="300"/>
      <c r="G172" s="300"/>
      <c r="H172" s="300"/>
      <c r="I172" s="300"/>
      <c r="J172" s="300"/>
      <c r="M172" s="300"/>
      <c r="N172" s="300"/>
      <c r="O172" s="300"/>
      <c r="P172" s="300"/>
      <c r="Q172" s="300"/>
      <c r="R172" s="300"/>
      <c r="S172" s="300"/>
      <c r="T172" s="300"/>
      <c r="U172" s="300"/>
      <c r="X172" s="300"/>
      <c r="Y172" s="300"/>
      <c r="Z172" s="300"/>
      <c r="AA172" s="300"/>
      <c r="AB172" s="300"/>
      <c r="AC172" s="300"/>
      <c r="AD172" s="300"/>
      <c r="AE172" s="300"/>
      <c r="AF172" s="300"/>
    </row>
    <row r="173" spans="1:32" x14ac:dyDescent="0.2">
      <c r="A173" s="300"/>
      <c r="B173" s="300"/>
      <c r="C173" s="300"/>
      <c r="D173" s="300"/>
      <c r="E173" s="300"/>
      <c r="F173" s="300"/>
      <c r="G173" s="300"/>
      <c r="H173" s="300"/>
      <c r="I173" s="300"/>
      <c r="J173" s="300"/>
      <c r="M173" s="300"/>
      <c r="N173" s="300"/>
      <c r="O173" s="300"/>
      <c r="P173" s="300"/>
      <c r="Q173" s="300"/>
      <c r="R173" s="300"/>
      <c r="S173" s="300"/>
      <c r="T173" s="300"/>
      <c r="U173" s="300"/>
      <c r="X173" s="300"/>
      <c r="Y173" s="300"/>
      <c r="Z173" s="300"/>
      <c r="AA173" s="300"/>
      <c r="AB173" s="300"/>
      <c r="AC173" s="300"/>
      <c r="AD173" s="300"/>
      <c r="AE173" s="300"/>
      <c r="AF173" s="300"/>
    </row>
    <row r="174" spans="1:32" x14ac:dyDescent="0.2">
      <c r="A174" s="300"/>
      <c r="B174" s="300"/>
      <c r="C174" s="300"/>
      <c r="D174" s="300"/>
      <c r="E174" s="300"/>
      <c r="F174" s="300"/>
      <c r="G174" s="300"/>
      <c r="H174" s="300"/>
      <c r="I174" s="300"/>
      <c r="J174" s="300"/>
      <c r="M174" s="300"/>
      <c r="N174" s="300"/>
      <c r="O174" s="300"/>
      <c r="P174" s="300"/>
      <c r="Q174" s="300"/>
      <c r="R174" s="300"/>
      <c r="S174" s="300"/>
      <c r="T174" s="300"/>
      <c r="U174" s="300"/>
      <c r="X174" s="300"/>
      <c r="Y174" s="300"/>
      <c r="Z174" s="300"/>
      <c r="AA174" s="300"/>
      <c r="AB174" s="300"/>
      <c r="AC174" s="300"/>
      <c r="AD174" s="300"/>
      <c r="AE174" s="300"/>
      <c r="AF174" s="300"/>
    </row>
    <row r="175" spans="1:32" x14ac:dyDescent="0.2">
      <c r="A175" s="300"/>
      <c r="B175" s="300"/>
      <c r="C175" s="300"/>
      <c r="D175" s="300"/>
      <c r="E175" s="300"/>
      <c r="F175" s="300"/>
      <c r="G175" s="300"/>
      <c r="H175" s="300"/>
      <c r="I175" s="300"/>
      <c r="J175" s="300"/>
      <c r="M175" s="300"/>
      <c r="N175" s="300"/>
      <c r="O175" s="300"/>
      <c r="P175" s="300"/>
      <c r="Q175" s="300"/>
      <c r="R175" s="300"/>
      <c r="S175" s="300"/>
      <c r="T175" s="300"/>
      <c r="U175" s="300"/>
      <c r="X175" s="300"/>
      <c r="Y175" s="300"/>
      <c r="Z175" s="300"/>
      <c r="AA175" s="300"/>
      <c r="AB175" s="300"/>
      <c r="AC175" s="300"/>
      <c r="AD175" s="300"/>
      <c r="AE175" s="300"/>
      <c r="AF175" s="300"/>
    </row>
    <row r="176" spans="1:32" x14ac:dyDescent="0.2">
      <c r="A176" s="300"/>
      <c r="B176" s="300"/>
      <c r="C176" s="300"/>
      <c r="D176" s="300"/>
      <c r="E176" s="300"/>
      <c r="F176" s="300"/>
      <c r="G176" s="300"/>
      <c r="H176" s="300"/>
      <c r="I176" s="300"/>
      <c r="J176" s="300"/>
      <c r="M176" s="300"/>
      <c r="N176" s="300"/>
      <c r="O176" s="300"/>
      <c r="P176" s="300"/>
      <c r="Q176" s="300"/>
      <c r="R176" s="300"/>
      <c r="S176" s="300"/>
      <c r="T176" s="300"/>
      <c r="U176" s="300"/>
      <c r="X176" s="300"/>
      <c r="Y176" s="300"/>
      <c r="Z176" s="300"/>
      <c r="AA176" s="300"/>
      <c r="AB176" s="300"/>
      <c r="AC176" s="300"/>
      <c r="AD176" s="300"/>
      <c r="AE176" s="300"/>
      <c r="AF176" s="300"/>
    </row>
    <row r="177" spans="1:32" x14ac:dyDescent="0.2">
      <c r="A177" s="300"/>
      <c r="B177" s="300"/>
      <c r="C177" s="300"/>
      <c r="D177" s="300"/>
      <c r="E177" s="300"/>
      <c r="F177" s="300"/>
      <c r="G177" s="300"/>
      <c r="H177" s="300"/>
      <c r="I177" s="300"/>
      <c r="J177" s="300"/>
      <c r="M177" s="300"/>
      <c r="N177" s="300"/>
      <c r="O177" s="300"/>
      <c r="P177" s="300"/>
      <c r="Q177" s="300"/>
      <c r="R177" s="300"/>
      <c r="S177" s="300"/>
      <c r="T177" s="300"/>
      <c r="U177" s="300"/>
      <c r="X177" s="300"/>
      <c r="Y177" s="300"/>
      <c r="Z177" s="300"/>
      <c r="AA177" s="300"/>
      <c r="AB177" s="300"/>
      <c r="AC177" s="300"/>
      <c r="AD177" s="300"/>
      <c r="AE177" s="300"/>
      <c r="AF177" s="300"/>
    </row>
    <row r="178" spans="1:32" x14ac:dyDescent="0.2">
      <c r="A178" s="300"/>
      <c r="B178" s="300"/>
      <c r="C178" s="300"/>
      <c r="D178" s="300"/>
      <c r="E178" s="300"/>
      <c r="F178" s="300"/>
      <c r="G178" s="300"/>
      <c r="H178" s="300"/>
      <c r="I178" s="300"/>
      <c r="J178" s="300"/>
      <c r="M178" s="300"/>
      <c r="N178" s="300"/>
      <c r="O178" s="300"/>
      <c r="P178" s="300"/>
      <c r="Q178" s="300"/>
      <c r="R178" s="300"/>
      <c r="S178" s="300"/>
      <c r="T178" s="300"/>
      <c r="U178" s="300"/>
      <c r="X178" s="300"/>
      <c r="Y178" s="300"/>
      <c r="Z178" s="300"/>
      <c r="AA178" s="300"/>
      <c r="AB178" s="300"/>
      <c r="AC178" s="300"/>
      <c r="AD178" s="300"/>
      <c r="AE178" s="300"/>
      <c r="AF178" s="300"/>
    </row>
    <row r="179" spans="1:32" x14ac:dyDescent="0.2">
      <c r="A179" s="300"/>
      <c r="B179" s="300"/>
      <c r="C179" s="300"/>
      <c r="D179" s="300"/>
      <c r="E179" s="300"/>
      <c r="F179" s="300"/>
      <c r="G179" s="300"/>
      <c r="H179" s="300"/>
      <c r="I179" s="300"/>
      <c r="J179" s="300"/>
      <c r="M179" s="300"/>
      <c r="N179" s="300"/>
      <c r="O179" s="300"/>
      <c r="P179" s="300"/>
      <c r="Q179" s="300"/>
      <c r="R179" s="300"/>
      <c r="S179" s="300"/>
      <c r="T179" s="300"/>
      <c r="U179" s="300"/>
      <c r="X179" s="300"/>
      <c r="Y179" s="300"/>
      <c r="Z179" s="300"/>
      <c r="AA179" s="300"/>
      <c r="AB179" s="300"/>
      <c r="AC179" s="300"/>
      <c r="AD179" s="300"/>
      <c r="AE179" s="300"/>
      <c r="AF179" s="300"/>
    </row>
    <row r="180" spans="1:32" x14ac:dyDescent="0.2">
      <c r="A180" s="300"/>
      <c r="B180" s="300"/>
      <c r="C180" s="300"/>
      <c r="D180" s="300"/>
      <c r="E180" s="300"/>
      <c r="F180" s="300"/>
      <c r="G180" s="300"/>
      <c r="H180" s="300"/>
      <c r="I180" s="300"/>
      <c r="J180" s="300"/>
      <c r="M180" s="300"/>
      <c r="N180" s="300"/>
      <c r="O180" s="300"/>
      <c r="P180" s="300"/>
      <c r="Q180" s="300"/>
      <c r="R180" s="300"/>
      <c r="S180" s="300"/>
      <c r="T180" s="300"/>
      <c r="U180" s="300"/>
      <c r="X180" s="300"/>
      <c r="Y180" s="300"/>
      <c r="Z180" s="300"/>
      <c r="AA180" s="300"/>
      <c r="AB180" s="300"/>
      <c r="AC180" s="300"/>
      <c r="AD180" s="300"/>
      <c r="AE180" s="300"/>
      <c r="AF180" s="300"/>
    </row>
    <row r="181" spans="1:32" x14ac:dyDescent="0.2">
      <c r="A181" s="300"/>
      <c r="B181" s="300"/>
      <c r="C181" s="300"/>
      <c r="D181" s="300"/>
      <c r="E181" s="300"/>
      <c r="F181" s="300"/>
      <c r="G181" s="300"/>
      <c r="H181" s="300"/>
      <c r="I181" s="300"/>
      <c r="J181" s="300"/>
      <c r="M181" s="300"/>
      <c r="N181" s="300"/>
      <c r="O181" s="300"/>
      <c r="P181" s="300"/>
      <c r="Q181" s="300"/>
      <c r="R181" s="300"/>
      <c r="S181" s="300"/>
      <c r="T181" s="300"/>
      <c r="U181" s="300"/>
      <c r="X181" s="300"/>
      <c r="Y181" s="300"/>
      <c r="Z181" s="300"/>
      <c r="AA181" s="300"/>
      <c r="AB181" s="300"/>
      <c r="AC181" s="300"/>
      <c r="AD181" s="300"/>
      <c r="AE181" s="300"/>
      <c r="AF181" s="300"/>
    </row>
    <row r="182" spans="1:32" x14ac:dyDescent="0.2">
      <c r="A182" s="300"/>
      <c r="B182" s="300"/>
      <c r="C182" s="300"/>
      <c r="D182" s="300"/>
      <c r="E182" s="300"/>
      <c r="F182" s="300"/>
      <c r="G182" s="300"/>
      <c r="H182" s="300"/>
      <c r="I182" s="300"/>
      <c r="J182" s="300"/>
      <c r="M182" s="300"/>
      <c r="N182" s="300"/>
      <c r="O182" s="300"/>
      <c r="P182" s="300"/>
      <c r="Q182" s="300"/>
      <c r="R182" s="300"/>
      <c r="S182" s="300"/>
      <c r="T182" s="300"/>
      <c r="U182" s="300"/>
      <c r="X182" s="300"/>
      <c r="Y182" s="300"/>
      <c r="Z182" s="300"/>
      <c r="AA182" s="300"/>
      <c r="AB182" s="300"/>
      <c r="AC182" s="300"/>
      <c r="AD182" s="300"/>
      <c r="AE182" s="300"/>
      <c r="AF182" s="300"/>
    </row>
    <row r="183" spans="1:32" x14ac:dyDescent="0.2">
      <c r="A183" s="300"/>
      <c r="B183" s="300"/>
      <c r="C183" s="300"/>
      <c r="D183" s="300"/>
      <c r="E183" s="300"/>
      <c r="F183" s="300"/>
      <c r="G183" s="300"/>
      <c r="H183" s="300"/>
      <c r="I183" s="300"/>
      <c r="J183" s="300"/>
      <c r="M183" s="300"/>
      <c r="N183" s="300"/>
      <c r="O183" s="300"/>
      <c r="P183" s="300"/>
      <c r="Q183" s="300"/>
      <c r="R183" s="300"/>
      <c r="S183" s="300"/>
      <c r="T183" s="300"/>
      <c r="U183" s="300"/>
      <c r="X183" s="300"/>
      <c r="Y183" s="300"/>
      <c r="Z183" s="300"/>
      <c r="AA183" s="300"/>
      <c r="AB183" s="300"/>
      <c r="AC183" s="300"/>
      <c r="AD183" s="300"/>
      <c r="AE183" s="300"/>
      <c r="AF183" s="300"/>
    </row>
    <row r="184" spans="1:32" x14ac:dyDescent="0.2">
      <c r="A184" s="300"/>
      <c r="B184" s="300"/>
      <c r="C184" s="300"/>
      <c r="D184" s="300"/>
      <c r="E184" s="300"/>
      <c r="F184" s="300"/>
      <c r="G184" s="300"/>
      <c r="H184" s="300"/>
      <c r="I184" s="300"/>
      <c r="J184" s="300"/>
      <c r="M184" s="300"/>
      <c r="N184" s="300"/>
      <c r="O184" s="300"/>
      <c r="P184" s="300"/>
      <c r="Q184" s="300"/>
      <c r="R184" s="300"/>
      <c r="S184" s="300"/>
      <c r="T184" s="300"/>
      <c r="U184" s="300"/>
      <c r="X184" s="300"/>
      <c r="Y184" s="300"/>
      <c r="Z184" s="300"/>
      <c r="AA184" s="300"/>
      <c r="AB184" s="300"/>
      <c r="AC184" s="300"/>
      <c r="AD184" s="300"/>
      <c r="AE184" s="300"/>
      <c r="AF184" s="300"/>
    </row>
    <row r="185" spans="1:32" x14ac:dyDescent="0.2">
      <c r="A185" s="300"/>
      <c r="B185" s="300"/>
      <c r="C185" s="300"/>
      <c r="D185" s="300"/>
      <c r="E185" s="300"/>
      <c r="F185" s="300"/>
      <c r="G185" s="300"/>
      <c r="H185" s="300"/>
      <c r="I185" s="300"/>
      <c r="J185" s="300"/>
      <c r="M185" s="300"/>
      <c r="N185" s="300"/>
      <c r="O185" s="300"/>
      <c r="P185" s="300"/>
      <c r="Q185" s="300"/>
      <c r="R185" s="300"/>
      <c r="S185" s="300"/>
      <c r="T185" s="300"/>
      <c r="U185" s="300"/>
      <c r="X185" s="300"/>
      <c r="Y185" s="300"/>
      <c r="Z185" s="300"/>
      <c r="AA185" s="300"/>
      <c r="AB185" s="300"/>
      <c r="AC185" s="300"/>
      <c r="AD185" s="300"/>
      <c r="AE185" s="300"/>
      <c r="AF185" s="300"/>
    </row>
    <row r="186" spans="1:32" x14ac:dyDescent="0.2">
      <c r="A186" s="300"/>
      <c r="B186" s="300"/>
      <c r="C186" s="300"/>
      <c r="D186" s="300"/>
      <c r="E186" s="300"/>
      <c r="F186" s="300"/>
      <c r="G186" s="300"/>
      <c r="H186" s="300"/>
      <c r="I186" s="300"/>
      <c r="J186" s="300"/>
      <c r="M186" s="300"/>
      <c r="N186" s="300"/>
      <c r="O186" s="300"/>
      <c r="P186" s="300"/>
      <c r="Q186" s="300"/>
      <c r="R186" s="300"/>
      <c r="S186" s="300"/>
      <c r="T186" s="300"/>
      <c r="U186" s="300"/>
      <c r="X186" s="300"/>
      <c r="Y186" s="300"/>
      <c r="Z186" s="300"/>
      <c r="AA186" s="300"/>
      <c r="AB186" s="300"/>
      <c r="AC186" s="300"/>
      <c r="AD186" s="300"/>
      <c r="AE186" s="300"/>
      <c r="AF186" s="300"/>
    </row>
    <row r="187" spans="1:32" x14ac:dyDescent="0.2">
      <c r="A187" s="300"/>
      <c r="B187" s="300"/>
      <c r="C187" s="300"/>
      <c r="D187" s="300"/>
      <c r="E187" s="300"/>
      <c r="F187" s="300"/>
      <c r="G187" s="300"/>
      <c r="H187" s="300"/>
      <c r="I187" s="300"/>
      <c r="J187" s="300"/>
      <c r="M187" s="300"/>
      <c r="N187" s="300"/>
      <c r="O187" s="300"/>
      <c r="P187" s="300"/>
      <c r="Q187" s="300"/>
      <c r="R187" s="300"/>
      <c r="S187" s="300"/>
      <c r="T187" s="300"/>
      <c r="U187" s="300"/>
      <c r="X187" s="300"/>
      <c r="Y187" s="300"/>
      <c r="Z187" s="300"/>
      <c r="AA187" s="300"/>
      <c r="AB187" s="300"/>
      <c r="AC187" s="300"/>
      <c r="AD187" s="300"/>
      <c r="AE187" s="300"/>
      <c r="AF187" s="300"/>
    </row>
    <row r="188" spans="1:32" x14ac:dyDescent="0.2">
      <c r="A188" s="300"/>
      <c r="B188" s="300"/>
      <c r="C188" s="300"/>
      <c r="D188" s="300"/>
      <c r="E188" s="300"/>
      <c r="F188" s="300"/>
      <c r="G188" s="300"/>
      <c r="H188" s="300"/>
      <c r="I188" s="300"/>
      <c r="J188" s="300"/>
      <c r="M188" s="300"/>
      <c r="N188" s="300"/>
      <c r="O188" s="300"/>
      <c r="P188" s="300"/>
      <c r="Q188" s="300"/>
      <c r="R188" s="300"/>
      <c r="S188" s="300"/>
      <c r="T188" s="300"/>
      <c r="U188" s="300"/>
      <c r="X188" s="300"/>
      <c r="Y188" s="300"/>
      <c r="Z188" s="300"/>
      <c r="AA188" s="300"/>
      <c r="AB188" s="300"/>
      <c r="AC188" s="300"/>
      <c r="AD188" s="300"/>
      <c r="AE188" s="300"/>
      <c r="AF188" s="300"/>
    </row>
    <row r="189" spans="1:32" x14ac:dyDescent="0.2">
      <c r="A189" s="300"/>
      <c r="B189" s="300"/>
      <c r="C189" s="300"/>
      <c r="D189" s="300"/>
      <c r="E189" s="300"/>
      <c r="F189" s="300"/>
      <c r="G189" s="300"/>
      <c r="H189" s="300"/>
      <c r="I189" s="300"/>
      <c r="J189" s="300"/>
      <c r="M189" s="300"/>
      <c r="N189" s="300"/>
      <c r="O189" s="300"/>
      <c r="P189" s="300"/>
      <c r="Q189" s="300"/>
      <c r="R189" s="300"/>
      <c r="S189" s="300"/>
      <c r="T189" s="300"/>
      <c r="U189" s="300"/>
      <c r="X189" s="300"/>
      <c r="Y189" s="300"/>
      <c r="Z189" s="300"/>
      <c r="AA189" s="300"/>
      <c r="AB189" s="300"/>
      <c r="AC189" s="300"/>
      <c r="AD189" s="300"/>
      <c r="AE189" s="300"/>
      <c r="AF189" s="300"/>
    </row>
    <row r="190" spans="1:32" x14ac:dyDescent="0.2">
      <c r="A190" s="300"/>
      <c r="B190" s="300"/>
      <c r="C190" s="300"/>
      <c r="D190" s="300"/>
      <c r="E190" s="300"/>
      <c r="F190" s="300"/>
      <c r="G190" s="300"/>
      <c r="H190" s="300"/>
      <c r="I190" s="300"/>
      <c r="J190" s="300"/>
      <c r="M190" s="300"/>
      <c r="N190" s="300"/>
      <c r="O190" s="300"/>
      <c r="P190" s="300"/>
      <c r="Q190" s="300"/>
      <c r="R190" s="300"/>
      <c r="S190" s="300"/>
      <c r="T190" s="300"/>
      <c r="U190" s="300"/>
      <c r="X190" s="300"/>
      <c r="Y190" s="300"/>
      <c r="Z190" s="300"/>
      <c r="AA190" s="300"/>
      <c r="AB190" s="300"/>
      <c r="AC190" s="300"/>
      <c r="AD190" s="300"/>
      <c r="AE190" s="300"/>
      <c r="AF190" s="300"/>
    </row>
    <row r="191" spans="1:32" x14ac:dyDescent="0.2">
      <c r="A191" s="300"/>
      <c r="B191" s="300"/>
      <c r="C191" s="300"/>
      <c r="D191" s="300"/>
      <c r="E191" s="300"/>
      <c r="F191" s="300"/>
      <c r="G191" s="300"/>
      <c r="H191" s="300"/>
      <c r="I191" s="300"/>
      <c r="J191" s="300"/>
      <c r="M191" s="300"/>
      <c r="N191" s="300"/>
      <c r="O191" s="300"/>
      <c r="P191" s="300"/>
      <c r="Q191" s="300"/>
      <c r="R191" s="300"/>
      <c r="S191" s="300"/>
      <c r="T191" s="300"/>
      <c r="U191" s="300"/>
      <c r="X191" s="300"/>
      <c r="Y191" s="300"/>
      <c r="Z191" s="300"/>
      <c r="AA191" s="300"/>
      <c r="AB191" s="300"/>
      <c r="AC191" s="300"/>
      <c r="AD191" s="300"/>
      <c r="AE191" s="300"/>
      <c r="AF191" s="300"/>
    </row>
    <row r="192" spans="1:32" x14ac:dyDescent="0.2">
      <c r="A192" s="300"/>
      <c r="B192" s="300"/>
      <c r="C192" s="300"/>
      <c r="D192" s="300"/>
      <c r="E192" s="300"/>
      <c r="F192" s="300"/>
      <c r="G192" s="300"/>
      <c r="H192" s="300"/>
      <c r="I192" s="300"/>
      <c r="J192" s="300"/>
      <c r="M192" s="300"/>
      <c r="N192" s="300"/>
      <c r="O192" s="300"/>
      <c r="P192" s="300"/>
      <c r="Q192" s="300"/>
      <c r="R192" s="300"/>
      <c r="S192" s="300"/>
      <c r="T192" s="300"/>
      <c r="U192" s="300"/>
      <c r="X192" s="300"/>
      <c r="Y192" s="300"/>
      <c r="Z192" s="300"/>
      <c r="AA192" s="300"/>
      <c r="AB192" s="300"/>
      <c r="AC192" s="300"/>
      <c r="AD192" s="300"/>
      <c r="AE192" s="300"/>
      <c r="AF192" s="300"/>
    </row>
    <row r="193" spans="1:32" x14ac:dyDescent="0.2">
      <c r="A193" s="300"/>
      <c r="B193" s="300"/>
      <c r="C193" s="300"/>
      <c r="D193" s="300"/>
      <c r="E193" s="300"/>
      <c r="F193" s="300"/>
      <c r="G193" s="300"/>
      <c r="H193" s="300"/>
      <c r="I193" s="300"/>
      <c r="J193" s="300"/>
      <c r="M193" s="300"/>
      <c r="N193" s="300"/>
      <c r="O193" s="300"/>
      <c r="P193" s="300"/>
      <c r="Q193" s="300"/>
      <c r="R193" s="300"/>
      <c r="S193" s="300"/>
      <c r="T193" s="300"/>
      <c r="U193" s="300"/>
      <c r="X193" s="300"/>
      <c r="Y193" s="300"/>
      <c r="Z193" s="300"/>
      <c r="AA193" s="300"/>
      <c r="AB193" s="300"/>
      <c r="AC193" s="300"/>
      <c r="AD193" s="300"/>
      <c r="AE193" s="300"/>
      <c r="AF193" s="300"/>
    </row>
    <row r="194" spans="1:32" x14ac:dyDescent="0.2">
      <c r="A194" s="300"/>
      <c r="B194" s="300"/>
      <c r="C194" s="300"/>
      <c r="D194" s="300"/>
      <c r="E194" s="300"/>
      <c r="F194" s="300"/>
      <c r="G194" s="300"/>
      <c r="H194" s="300"/>
      <c r="I194" s="300"/>
      <c r="J194" s="300"/>
      <c r="M194" s="300"/>
      <c r="N194" s="300"/>
      <c r="O194" s="300"/>
      <c r="P194" s="300"/>
      <c r="Q194" s="300"/>
      <c r="R194" s="300"/>
      <c r="S194" s="300"/>
      <c r="T194" s="300"/>
      <c r="U194" s="300"/>
      <c r="X194" s="300"/>
      <c r="Y194" s="300"/>
      <c r="Z194" s="300"/>
      <c r="AA194" s="300"/>
      <c r="AB194" s="300"/>
      <c r="AC194" s="300"/>
      <c r="AD194" s="300"/>
      <c r="AE194" s="300"/>
      <c r="AF194" s="300"/>
    </row>
    <row r="195" spans="1:32" x14ac:dyDescent="0.2">
      <c r="A195" s="300"/>
      <c r="B195" s="300"/>
      <c r="C195" s="300"/>
      <c r="D195" s="300"/>
      <c r="E195" s="300"/>
      <c r="F195" s="300"/>
      <c r="G195" s="300"/>
      <c r="H195" s="300"/>
      <c r="I195" s="300"/>
      <c r="J195" s="300"/>
      <c r="M195" s="300"/>
      <c r="N195" s="300"/>
      <c r="O195" s="300"/>
      <c r="P195" s="300"/>
      <c r="Q195" s="300"/>
      <c r="R195" s="300"/>
      <c r="S195" s="300"/>
      <c r="T195" s="300"/>
      <c r="U195" s="300"/>
      <c r="X195" s="300"/>
      <c r="Y195" s="300"/>
      <c r="Z195" s="300"/>
      <c r="AA195" s="300"/>
      <c r="AB195" s="300"/>
      <c r="AC195" s="300"/>
      <c r="AD195" s="300"/>
      <c r="AE195" s="300"/>
      <c r="AF195" s="300"/>
    </row>
    <row r="196" spans="1:32" x14ac:dyDescent="0.2">
      <c r="A196" s="300"/>
      <c r="B196" s="300"/>
      <c r="C196" s="300"/>
      <c r="D196" s="300"/>
      <c r="E196" s="300"/>
      <c r="F196" s="300"/>
      <c r="G196" s="300"/>
      <c r="H196" s="300"/>
      <c r="I196" s="300"/>
      <c r="J196" s="300"/>
      <c r="M196" s="300"/>
      <c r="N196" s="300"/>
      <c r="O196" s="300"/>
      <c r="P196" s="300"/>
      <c r="Q196" s="300"/>
      <c r="R196" s="300"/>
      <c r="S196" s="300"/>
      <c r="T196" s="300"/>
      <c r="U196" s="300"/>
      <c r="X196" s="300"/>
      <c r="Y196" s="300"/>
      <c r="Z196" s="300"/>
      <c r="AA196" s="300"/>
      <c r="AB196" s="300"/>
      <c r="AC196" s="300"/>
      <c r="AD196" s="300"/>
      <c r="AE196" s="300"/>
      <c r="AF196" s="300"/>
    </row>
    <row r="197" spans="1:32" x14ac:dyDescent="0.2">
      <c r="A197" s="300"/>
      <c r="B197" s="300"/>
      <c r="C197" s="300"/>
      <c r="D197" s="300"/>
      <c r="E197" s="300"/>
      <c r="F197" s="300"/>
      <c r="G197" s="300"/>
      <c r="H197" s="300"/>
      <c r="I197" s="300"/>
      <c r="J197" s="300"/>
      <c r="M197" s="300"/>
      <c r="N197" s="300"/>
      <c r="O197" s="300"/>
      <c r="P197" s="300"/>
      <c r="Q197" s="300"/>
      <c r="R197" s="300"/>
      <c r="S197" s="300"/>
      <c r="T197" s="300"/>
      <c r="U197" s="300"/>
      <c r="X197" s="300"/>
      <c r="Y197" s="300"/>
      <c r="Z197" s="300"/>
      <c r="AA197" s="300"/>
      <c r="AB197" s="300"/>
      <c r="AC197" s="300"/>
      <c r="AD197" s="300"/>
      <c r="AE197" s="300"/>
      <c r="AF197" s="300"/>
    </row>
    <row r="198" spans="1:32" x14ac:dyDescent="0.2">
      <c r="A198" s="300"/>
      <c r="B198" s="300"/>
      <c r="C198" s="300"/>
      <c r="D198" s="300"/>
      <c r="E198" s="300"/>
      <c r="F198" s="300"/>
      <c r="G198" s="300"/>
      <c r="H198" s="300"/>
      <c r="I198" s="300"/>
      <c r="J198" s="300"/>
      <c r="M198" s="300"/>
      <c r="N198" s="300"/>
      <c r="O198" s="300"/>
      <c r="P198" s="300"/>
      <c r="Q198" s="300"/>
      <c r="R198" s="300"/>
      <c r="S198" s="300"/>
      <c r="T198" s="300"/>
      <c r="U198" s="300"/>
      <c r="X198" s="300"/>
      <c r="Y198" s="300"/>
      <c r="Z198" s="300"/>
      <c r="AA198" s="300"/>
      <c r="AB198" s="300"/>
      <c r="AC198" s="300"/>
      <c r="AD198" s="300"/>
      <c r="AE198" s="300"/>
      <c r="AF198" s="300"/>
    </row>
    <row r="199" spans="1:32" x14ac:dyDescent="0.2">
      <c r="A199" s="300"/>
      <c r="B199" s="300"/>
      <c r="C199" s="300"/>
      <c r="D199" s="300"/>
      <c r="E199" s="300"/>
      <c r="F199" s="300"/>
      <c r="G199" s="300"/>
      <c r="H199" s="300"/>
      <c r="I199" s="300"/>
      <c r="J199" s="300"/>
      <c r="M199" s="300"/>
      <c r="N199" s="300"/>
      <c r="O199" s="300"/>
      <c r="P199" s="300"/>
      <c r="Q199" s="300"/>
      <c r="R199" s="300"/>
      <c r="S199" s="300"/>
      <c r="T199" s="300"/>
      <c r="U199" s="300"/>
      <c r="X199" s="300"/>
      <c r="Y199" s="300"/>
      <c r="Z199" s="300"/>
      <c r="AA199" s="300"/>
      <c r="AB199" s="300"/>
      <c r="AC199" s="300"/>
      <c r="AD199" s="300"/>
      <c r="AE199" s="300"/>
      <c r="AF199" s="300"/>
    </row>
    <row r="200" spans="1:32" x14ac:dyDescent="0.2">
      <c r="A200" s="300"/>
      <c r="B200" s="300"/>
      <c r="C200" s="300"/>
      <c r="D200" s="300"/>
      <c r="E200" s="300"/>
      <c r="F200" s="300"/>
      <c r="G200" s="300"/>
      <c r="H200" s="300"/>
      <c r="I200" s="300"/>
      <c r="J200" s="300"/>
      <c r="M200" s="300"/>
      <c r="N200" s="300"/>
      <c r="O200" s="300"/>
      <c r="P200" s="300"/>
      <c r="Q200" s="300"/>
      <c r="R200" s="300"/>
      <c r="S200" s="300"/>
      <c r="T200" s="300"/>
      <c r="U200" s="300"/>
      <c r="X200" s="300"/>
      <c r="Y200" s="300"/>
      <c r="Z200" s="300"/>
      <c r="AA200" s="300"/>
      <c r="AB200" s="300"/>
      <c r="AC200" s="300"/>
      <c r="AD200" s="300"/>
      <c r="AE200" s="300"/>
      <c r="AF200" s="300"/>
    </row>
    <row r="201" spans="1:32" x14ac:dyDescent="0.2">
      <c r="A201" s="300"/>
      <c r="B201" s="300"/>
      <c r="C201" s="300"/>
      <c r="D201" s="300"/>
      <c r="E201" s="300"/>
      <c r="F201" s="300"/>
      <c r="G201" s="300"/>
      <c r="H201" s="300"/>
      <c r="I201" s="300"/>
      <c r="J201" s="300"/>
      <c r="M201" s="300"/>
      <c r="N201" s="300"/>
      <c r="O201" s="300"/>
      <c r="P201" s="300"/>
      <c r="Q201" s="300"/>
      <c r="R201" s="300"/>
      <c r="S201" s="300"/>
      <c r="T201" s="300"/>
      <c r="U201" s="300"/>
      <c r="X201" s="300"/>
      <c r="Y201" s="300"/>
      <c r="Z201" s="300"/>
      <c r="AA201" s="300"/>
      <c r="AB201" s="300"/>
      <c r="AC201" s="300"/>
      <c r="AD201" s="300"/>
      <c r="AE201" s="300"/>
      <c r="AF201" s="300"/>
    </row>
    <row r="202" spans="1:32" x14ac:dyDescent="0.2">
      <c r="A202" s="300"/>
      <c r="B202" s="300"/>
      <c r="C202" s="300"/>
      <c r="D202" s="300"/>
      <c r="E202" s="300"/>
      <c r="F202" s="300"/>
      <c r="G202" s="300"/>
      <c r="H202" s="300"/>
      <c r="I202" s="300"/>
      <c r="J202" s="300"/>
      <c r="M202" s="300"/>
      <c r="N202" s="300"/>
      <c r="O202" s="300"/>
      <c r="P202" s="300"/>
      <c r="Q202" s="300"/>
      <c r="R202" s="300"/>
      <c r="S202" s="300"/>
      <c r="T202" s="300"/>
      <c r="U202" s="300"/>
      <c r="X202" s="300"/>
      <c r="Y202" s="300"/>
      <c r="Z202" s="300"/>
      <c r="AA202" s="300"/>
      <c r="AB202" s="300"/>
      <c r="AC202" s="300"/>
      <c r="AD202" s="300"/>
      <c r="AE202" s="300"/>
      <c r="AF202" s="300"/>
    </row>
    <row r="203" spans="1:32" x14ac:dyDescent="0.2">
      <c r="A203" s="300"/>
      <c r="B203" s="300"/>
      <c r="C203" s="300"/>
      <c r="D203" s="300"/>
      <c r="E203" s="300"/>
      <c r="F203" s="300"/>
      <c r="G203" s="300"/>
      <c r="H203" s="300"/>
      <c r="I203" s="300"/>
      <c r="J203" s="300"/>
      <c r="M203" s="300"/>
      <c r="N203" s="300"/>
      <c r="O203" s="300"/>
      <c r="P203" s="300"/>
      <c r="Q203" s="300"/>
      <c r="R203" s="300"/>
      <c r="S203" s="300"/>
      <c r="T203" s="300"/>
      <c r="U203" s="300"/>
      <c r="X203" s="300"/>
      <c r="Y203" s="300"/>
      <c r="Z203" s="300"/>
      <c r="AA203" s="300"/>
      <c r="AB203" s="300"/>
      <c r="AC203" s="300"/>
      <c r="AD203" s="300"/>
      <c r="AE203" s="300"/>
      <c r="AF203" s="300"/>
    </row>
    <row r="204" spans="1:32" x14ac:dyDescent="0.2">
      <c r="A204" s="300"/>
      <c r="B204" s="300"/>
      <c r="C204" s="300"/>
      <c r="D204" s="300"/>
      <c r="E204" s="300"/>
      <c r="F204" s="300"/>
      <c r="G204" s="300"/>
      <c r="H204" s="300"/>
      <c r="I204" s="300"/>
      <c r="J204" s="300"/>
      <c r="M204" s="300"/>
      <c r="N204" s="300"/>
      <c r="O204" s="300"/>
      <c r="P204" s="300"/>
      <c r="Q204" s="300"/>
      <c r="R204" s="300"/>
      <c r="S204" s="300"/>
      <c r="T204" s="300"/>
      <c r="U204" s="300"/>
      <c r="X204" s="300"/>
      <c r="Y204" s="300"/>
      <c r="Z204" s="300"/>
      <c r="AA204" s="300"/>
      <c r="AB204" s="300"/>
      <c r="AC204" s="300"/>
      <c r="AD204" s="300"/>
      <c r="AE204" s="300"/>
      <c r="AF204" s="300"/>
    </row>
    <row r="205" spans="1:32" x14ac:dyDescent="0.2">
      <c r="A205" s="300"/>
      <c r="B205" s="300"/>
      <c r="C205" s="300"/>
      <c r="D205" s="300"/>
      <c r="E205" s="300"/>
      <c r="F205" s="300"/>
      <c r="G205" s="300"/>
      <c r="H205" s="300"/>
      <c r="I205" s="300"/>
      <c r="J205" s="300"/>
      <c r="M205" s="300"/>
      <c r="N205" s="300"/>
      <c r="O205" s="300"/>
      <c r="P205" s="300"/>
      <c r="Q205" s="300"/>
      <c r="R205" s="300"/>
      <c r="S205" s="300"/>
      <c r="T205" s="300"/>
      <c r="U205" s="300"/>
      <c r="X205" s="300"/>
      <c r="Y205" s="300"/>
      <c r="Z205" s="300"/>
      <c r="AA205" s="300"/>
      <c r="AB205" s="300"/>
      <c r="AC205" s="300"/>
      <c r="AD205" s="300"/>
      <c r="AE205" s="300"/>
      <c r="AF205" s="300"/>
    </row>
    <row r="206" spans="1:32" x14ac:dyDescent="0.2">
      <c r="A206" s="300"/>
      <c r="B206" s="300"/>
      <c r="C206" s="300"/>
      <c r="D206" s="300"/>
      <c r="E206" s="300"/>
      <c r="F206" s="300"/>
      <c r="G206" s="300"/>
      <c r="H206" s="300"/>
      <c r="I206" s="300"/>
      <c r="J206" s="300"/>
      <c r="M206" s="300"/>
      <c r="N206" s="300"/>
      <c r="O206" s="300"/>
      <c r="P206" s="300"/>
      <c r="Q206" s="300"/>
      <c r="R206" s="300"/>
      <c r="S206" s="300"/>
      <c r="T206" s="300"/>
      <c r="U206" s="300"/>
      <c r="X206" s="300"/>
      <c r="Y206" s="300"/>
      <c r="Z206" s="300"/>
      <c r="AA206" s="300"/>
      <c r="AB206" s="300"/>
      <c r="AC206" s="300"/>
      <c r="AD206" s="300"/>
      <c r="AE206" s="300"/>
      <c r="AF206" s="300"/>
    </row>
    <row r="207" spans="1:32" x14ac:dyDescent="0.2">
      <c r="A207" s="300"/>
      <c r="B207" s="300"/>
      <c r="C207" s="300"/>
      <c r="D207" s="300"/>
      <c r="E207" s="300"/>
      <c r="F207" s="300"/>
      <c r="G207" s="300"/>
      <c r="H207" s="300"/>
      <c r="I207" s="300"/>
      <c r="J207" s="300"/>
      <c r="M207" s="300"/>
      <c r="N207" s="300"/>
      <c r="O207" s="300"/>
      <c r="P207" s="300"/>
      <c r="Q207" s="300"/>
      <c r="R207" s="300"/>
      <c r="S207" s="300"/>
      <c r="T207" s="300"/>
      <c r="U207" s="300"/>
      <c r="X207" s="300"/>
      <c r="Y207" s="300"/>
      <c r="Z207" s="300"/>
      <c r="AA207" s="300"/>
      <c r="AB207" s="300"/>
      <c r="AC207" s="300"/>
      <c r="AD207" s="300"/>
      <c r="AE207" s="300"/>
      <c r="AF207" s="300"/>
    </row>
    <row r="208" spans="1:32" x14ac:dyDescent="0.2">
      <c r="A208" s="300"/>
      <c r="B208" s="300"/>
      <c r="C208" s="300"/>
      <c r="D208" s="300"/>
      <c r="E208" s="300"/>
      <c r="F208" s="300"/>
      <c r="G208" s="300"/>
      <c r="H208" s="300"/>
      <c r="I208" s="300"/>
      <c r="J208" s="300"/>
      <c r="M208" s="300"/>
      <c r="N208" s="300"/>
      <c r="O208" s="300"/>
      <c r="P208" s="300"/>
      <c r="Q208" s="300"/>
      <c r="R208" s="300"/>
      <c r="S208" s="300"/>
      <c r="T208" s="300"/>
      <c r="U208" s="300"/>
      <c r="X208" s="300"/>
      <c r="Y208" s="300"/>
      <c r="Z208" s="300"/>
      <c r="AA208" s="300"/>
      <c r="AB208" s="300"/>
      <c r="AC208" s="300"/>
      <c r="AD208" s="300"/>
      <c r="AE208" s="300"/>
      <c r="AF208" s="300"/>
    </row>
    <row r="209" spans="1:32" x14ac:dyDescent="0.2">
      <c r="A209" s="300"/>
      <c r="B209" s="300"/>
      <c r="C209" s="300"/>
      <c r="D209" s="300"/>
      <c r="E209" s="300"/>
      <c r="F209" s="300"/>
      <c r="G209" s="300"/>
      <c r="H209" s="300"/>
      <c r="I209" s="300"/>
      <c r="J209" s="300"/>
      <c r="M209" s="300"/>
      <c r="N209" s="300"/>
      <c r="O209" s="300"/>
      <c r="P209" s="300"/>
      <c r="Q209" s="300"/>
      <c r="R209" s="300"/>
      <c r="S209" s="300"/>
      <c r="T209" s="300"/>
      <c r="U209" s="300"/>
      <c r="X209" s="300"/>
      <c r="Y209" s="300"/>
      <c r="Z209" s="300"/>
      <c r="AA209" s="300"/>
      <c r="AB209" s="300"/>
      <c r="AC209" s="300"/>
      <c r="AD209" s="300"/>
      <c r="AE209" s="300"/>
      <c r="AF209" s="300"/>
    </row>
    <row r="210" spans="1:32" x14ac:dyDescent="0.2">
      <c r="A210" s="300"/>
      <c r="B210" s="300"/>
      <c r="C210" s="300"/>
      <c r="D210" s="300"/>
      <c r="E210" s="300"/>
      <c r="F210" s="300"/>
      <c r="G210" s="300"/>
      <c r="H210" s="300"/>
      <c r="I210" s="300"/>
      <c r="J210" s="300"/>
      <c r="M210" s="300"/>
      <c r="N210" s="300"/>
      <c r="O210" s="300"/>
      <c r="P210" s="300"/>
      <c r="Q210" s="300"/>
      <c r="R210" s="300"/>
      <c r="S210" s="300"/>
      <c r="T210" s="300"/>
      <c r="U210" s="300"/>
      <c r="X210" s="300"/>
      <c r="Y210" s="300"/>
      <c r="Z210" s="300"/>
      <c r="AA210" s="300"/>
      <c r="AB210" s="300"/>
      <c r="AC210" s="300"/>
      <c r="AD210" s="300"/>
      <c r="AE210" s="300"/>
      <c r="AF210" s="300"/>
    </row>
    <row r="211" spans="1:32" x14ac:dyDescent="0.2">
      <c r="A211" s="300"/>
      <c r="B211" s="300"/>
      <c r="C211" s="300"/>
      <c r="D211" s="300"/>
      <c r="E211" s="300"/>
      <c r="F211" s="300"/>
      <c r="G211" s="300"/>
      <c r="H211" s="300"/>
      <c r="I211" s="300"/>
      <c r="J211" s="300"/>
      <c r="M211" s="300"/>
      <c r="N211" s="300"/>
      <c r="O211" s="300"/>
      <c r="P211" s="300"/>
      <c r="Q211" s="300"/>
      <c r="R211" s="300"/>
      <c r="S211" s="300"/>
      <c r="T211" s="300"/>
      <c r="U211" s="300"/>
      <c r="X211" s="300"/>
      <c r="Y211" s="300"/>
      <c r="Z211" s="300"/>
      <c r="AA211" s="300"/>
      <c r="AB211" s="300"/>
      <c r="AC211" s="300"/>
      <c r="AD211" s="300"/>
      <c r="AE211" s="300"/>
      <c r="AF211" s="300"/>
    </row>
    <row r="212" spans="1:32" x14ac:dyDescent="0.2">
      <c r="A212" s="300"/>
      <c r="B212" s="300"/>
      <c r="C212" s="300"/>
      <c r="D212" s="300"/>
      <c r="E212" s="300"/>
      <c r="F212" s="300"/>
      <c r="G212" s="300"/>
      <c r="H212" s="300"/>
      <c r="I212" s="300"/>
      <c r="J212" s="300"/>
      <c r="M212" s="300"/>
      <c r="N212" s="300"/>
      <c r="O212" s="300"/>
      <c r="P212" s="300"/>
      <c r="Q212" s="300"/>
      <c r="R212" s="300"/>
      <c r="S212" s="300"/>
      <c r="T212" s="300"/>
      <c r="U212" s="300"/>
      <c r="X212" s="300"/>
      <c r="Y212" s="300"/>
      <c r="Z212" s="300"/>
      <c r="AA212" s="300"/>
      <c r="AB212" s="300"/>
      <c r="AC212" s="300"/>
      <c r="AD212" s="300"/>
      <c r="AE212" s="300"/>
      <c r="AF212" s="300"/>
    </row>
    <row r="213" spans="1:32" x14ac:dyDescent="0.2">
      <c r="A213" s="300"/>
      <c r="B213" s="300"/>
      <c r="C213" s="300"/>
      <c r="D213" s="300"/>
      <c r="E213" s="300"/>
      <c r="F213" s="300"/>
      <c r="G213" s="300"/>
      <c r="H213" s="300"/>
      <c r="I213" s="300"/>
      <c r="J213" s="300"/>
      <c r="M213" s="300"/>
      <c r="N213" s="300"/>
      <c r="O213" s="300"/>
      <c r="P213" s="300"/>
      <c r="Q213" s="300"/>
      <c r="R213" s="300"/>
      <c r="S213" s="300"/>
      <c r="T213" s="300"/>
      <c r="U213" s="300"/>
      <c r="X213" s="300"/>
      <c r="Y213" s="300"/>
      <c r="Z213" s="300"/>
      <c r="AA213" s="300"/>
      <c r="AB213" s="300"/>
      <c r="AC213" s="300"/>
      <c r="AD213" s="300"/>
      <c r="AE213" s="300"/>
      <c r="AF213" s="300"/>
    </row>
    <row r="214" spans="1:32" x14ac:dyDescent="0.2">
      <c r="A214" s="300"/>
      <c r="B214" s="300"/>
      <c r="C214" s="300"/>
      <c r="D214" s="300"/>
      <c r="E214" s="300"/>
      <c r="F214" s="300"/>
      <c r="G214" s="300"/>
      <c r="H214" s="300"/>
      <c r="I214" s="300"/>
      <c r="J214" s="300"/>
      <c r="M214" s="300"/>
      <c r="N214" s="300"/>
      <c r="O214" s="300"/>
      <c r="P214" s="300"/>
      <c r="Q214" s="300"/>
      <c r="R214" s="300"/>
      <c r="S214" s="300"/>
      <c r="T214" s="300"/>
      <c r="U214" s="300"/>
      <c r="X214" s="300"/>
      <c r="Y214" s="300"/>
      <c r="Z214" s="300"/>
      <c r="AA214" s="300"/>
      <c r="AB214" s="300"/>
      <c r="AC214" s="300"/>
      <c r="AD214" s="300"/>
      <c r="AE214" s="300"/>
      <c r="AF214" s="300"/>
    </row>
    <row r="215" spans="1:32" x14ac:dyDescent="0.2">
      <c r="A215" s="300"/>
      <c r="B215" s="300"/>
      <c r="C215" s="300"/>
      <c r="D215" s="300"/>
      <c r="E215" s="300"/>
      <c r="F215" s="300"/>
      <c r="G215" s="300"/>
      <c r="H215" s="300"/>
      <c r="I215" s="300"/>
      <c r="J215" s="300"/>
      <c r="M215" s="300"/>
      <c r="N215" s="300"/>
      <c r="O215" s="300"/>
      <c r="P215" s="300"/>
      <c r="Q215" s="300"/>
      <c r="R215" s="300"/>
      <c r="S215" s="300"/>
      <c r="T215" s="300"/>
      <c r="U215" s="300"/>
      <c r="X215" s="300"/>
      <c r="Y215" s="300"/>
      <c r="Z215" s="300"/>
      <c r="AA215" s="300"/>
      <c r="AB215" s="300"/>
      <c r="AC215" s="300"/>
      <c r="AD215" s="300"/>
      <c r="AE215" s="300"/>
      <c r="AF215" s="300"/>
    </row>
    <row r="216" spans="1:32" x14ac:dyDescent="0.2">
      <c r="A216" s="300"/>
      <c r="B216" s="300"/>
      <c r="C216" s="300"/>
      <c r="D216" s="300"/>
      <c r="E216" s="300"/>
      <c r="F216" s="300"/>
      <c r="G216" s="300"/>
      <c r="H216" s="300"/>
      <c r="I216" s="300"/>
      <c r="J216" s="300"/>
      <c r="M216" s="300"/>
      <c r="N216" s="300"/>
      <c r="O216" s="300"/>
      <c r="P216" s="300"/>
      <c r="Q216" s="300"/>
      <c r="R216" s="300"/>
      <c r="S216" s="300"/>
      <c r="T216" s="300"/>
      <c r="U216" s="300"/>
      <c r="X216" s="300"/>
      <c r="Y216" s="300"/>
      <c r="Z216" s="300"/>
      <c r="AA216" s="300"/>
      <c r="AB216" s="300"/>
      <c r="AC216" s="300"/>
      <c r="AD216" s="300"/>
      <c r="AE216" s="300"/>
      <c r="AF216" s="300"/>
    </row>
    <row r="217" spans="1:32" x14ac:dyDescent="0.2">
      <c r="A217" s="300"/>
      <c r="B217" s="300"/>
      <c r="C217" s="300"/>
      <c r="D217" s="300"/>
      <c r="E217" s="300"/>
      <c r="F217" s="300"/>
      <c r="G217" s="300"/>
      <c r="H217" s="300"/>
      <c r="I217" s="300"/>
      <c r="J217" s="300"/>
      <c r="M217" s="300"/>
      <c r="N217" s="300"/>
      <c r="O217" s="300"/>
      <c r="P217" s="300"/>
      <c r="Q217" s="300"/>
      <c r="R217" s="300"/>
      <c r="S217" s="300"/>
      <c r="T217" s="300"/>
      <c r="U217" s="300"/>
      <c r="X217" s="300"/>
      <c r="Y217" s="300"/>
      <c r="Z217" s="300"/>
      <c r="AA217" s="300"/>
      <c r="AB217" s="300"/>
      <c r="AC217" s="300"/>
      <c r="AD217" s="300"/>
      <c r="AE217" s="300"/>
      <c r="AF217" s="300"/>
    </row>
  </sheetData>
  <mergeCells count="36">
    <mergeCell ref="C20:E20"/>
    <mergeCell ref="C21:E21"/>
    <mergeCell ref="C22:E22"/>
    <mergeCell ref="B24:J24"/>
    <mergeCell ref="B14:J14"/>
    <mergeCell ref="B15:J15"/>
    <mergeCell ref="B18:E18"/>
    <mergeCell ref="F18:J18"/>
    <mergeCell ref="C19:E19"/>
    <mergeCell ref="B12:J12"/>
    <mergeCell ref="B6:E6"/>
    <mergeCell ref="F6:J6"/>
    <mergeCell ref="C7:E7"/>
    <mergeCell ref="C8:E8"/>
    <mergeCell ref="C9:E9"/>
    <mergeCell ref="C10:E10"/>
    <mergeCell ref="M2:U2"/>
    <mergeCell ref="M3:U3"/>
    <mergeCell ref="M6:P6"/>
    <mergeCell ref="Q6:U6"/>
    <mergeCell ref="B2:J2"/>
    <mergeCell ref="B3:J3"/>
    <mergeCell ref="Y8:AA8"/>
    <mergeCell ref="Y9:AA9"/>
    <mergeCell ref="Y10:AA10"/>
    <mergeCell ref="X12:AF12"/>
    <mergeCell ref="N7:P7"/>
    <mergeCell ref="N8:P8"/>
    <mergeCell ref="N9:P9"/>
    <mergeCell ref="N10:P10"/>
    <mergeCell ref="M12:U12"/>
    <mergeCell ref="X2:AF2"/>
    <mergeCell ref="X3:AF3"/>
    <mergeCell ref="X6:AA6"/>
    <mergeCell ref="AB6:AF6"/>
    <mergeCell ref="Y7:AA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2:K38"/>
  <sheetViews>
    <sheetView topLeftCell="B10" zoomScaleNormal="100" workbookViewId="0">
      <selection activeCell="B14" sqref="B14"/>
    </sheetView>
  </sheetViews>
  <sheetFormatPr baseColWidth="10" defaultColWidth="9.1640625" defaultRowHeight="15" outlineLevelCol="1" x14ac:dyDescent="0.2"/>
  <cols>
    <col min="1" max="1" width="14" style="152" customWidth="1"/>
    <col min="2" max="2" width="89.83203125" style="31" customWidth="1"/>
    <col min="3" max="3" width="12.6640625" style="35" customWidth="1"/>
    <col min="4" max="4" width="15.6640625" style="35" customWidth="1" outlineLevel="1"/>
    <col min="5" max="5" width="15.6640625" style="35" hidden="1" customWidth="1" outlineLevel="1"/>
    <col min="6" max="6" width="21.6640625" style="129" customWidth="1"/>
    <col min="7" max="7" width="29.5" style="44" customWidth="1"/>
    <col min="8" max="8" width="18.33203125" style="129" customWidth="1"/>
    <col min="9" max="9" width="11.33203125" style="129" customWidth="1"/>
    <col min="10" max="16384" width="9.1640625" style="28"/>
  </cols>
  <sheetData>
    <row r="2" spans="1:11" s="35" customFormat="1" ht="32" x14ac:dyDescent="0.2">
      <c r="A2" s="36" t="s">
        <v>37</v>
      </c>
      <c r="B2" s="113" t="s">
        <v>38</v>
      </c>
      <c r="C2" s="113" t="s">
        <v>39</v>
      </c>
      <c r="D2" s="113" t="s">
        <v>40</v>
      </c>
      <c r="E2" s="113"/>
      <c r="F2" s="132" t="s">
        <v>41</v>
      </c>
      <c r="G2" s="113" t="s">
        <v>42</v>
      </c>
      <c r="H2" s="133" t="s">
        <v>43</v>
      </c>
      <c r="I2" s="134" t="s">
        <v>44</v>
      </c>
    </row>
    <row r="3" spans="1:11" s="64" customFormat="1" ht="32.25" customHeight="1" x14ac:dyDescent="0.2">
      <c r="A3" s="135">
        <f>'Encuesta Pre-Subvebción'!A42</f>
        <v>1.2</v>
      </c>
      <c r="B3" s="91" t="str">
        <f>'Encuesta Pre-Subvebción'!B42</f>
        <v>1.      ¿Su organización está constituida o registrada en el país donde trabaja?</v>
      </c>
      <c r="C3" s="136">
        <f>'Encuesta Pre-Subvebción'!C42</f>
        <v>0</v>
      </c>
      <c r="D3" s="137" t="s">
        <v>45</v>
      </c>
      <c r="E3" s="137" t="s">
        <v>74</v>
      </c>
      <c r="F3" s="95" t="e">
        <f>VLOOKUP(C3,VLOOK!$B$30:$C$32,2,FALSE)</f>
        <v>#N/A</v>
      </c>
      <c r="G3" s="138">
        <f>'Encuesta Pre-Subvebción'!D42</f>
        <v>0</v>
      </c>
      <c r="H3" s="155">
        <v>4</v>
      </c>
      <c r="I3" s="52" t="e">
        <f>IF(F3="REFER FOLLOW-UP",H3,F3)</f>
        <v>#N/A</v>
      </c>
      <c r="J3" s="139"/>
      <c r="K3" s="139"/>
    </row>
    <row r="4" spans="1:11" s="64" customFormat="1" ht="112" x14ac:dyDescent="0.2">
      <c r="A4" s="140">
        <f>'Encuesta Pre-Subvebción'!A47</f>
        <v>1.4</v>
      </c>
      <c r="B4" s="98" t="str">
        <f>'Encuesta Pre-Subvebción'!B47</f>
        <v>2.      ¿La organización tiene un Consejo de Administración activo?</v>
      </c>
      <c r="C4" s="141">
        <f>'Encuesta Pre-Subvebción'!C47</f>
        <v>0</v>
      </c>
      <c r="D4" s="142" t="s">
        <v>46</v>
      </c>
      <c r="E4" s="142" t="s">
        <v>75</v>
      </c>
      <c r="F4" s="103" t="e">
        <f>VLOOKUP(C4,VLOOK!$B$12:$C$14,2,FALSE)</f>
        <v>#N/A</v>
      </c>
      <c r="G4" s="143" t="e">
        <f>'Encuesta Pre-Subvebción'!D47</f>
        <v>#N/A</v>
      </c>
      <c r="H4" s="103" t="e">
        <f>F4</f>
        <v>#N/A</v>
      </c>
      <c r="I4" s="50" t="e">
        <f t="shared" ref="I4:I35" si="0">H4</f>
        <v>#N/A</v>
      </c>
      <c r="J4" s="139"/>
      <c r="K4" s="139"/>
    </row>
    <row r="5" spans="1:11" s="64" customFormat="1" ht="32" x14ac:dyDescent="0.2">
      <c r="A5" s="140">
        <f>'Encuesta Pre-Subvebción'!A49</f>
        <v>1</v>
      </c>
      <c r="B5" s="98" t="str">
        <f>'Encuesta Pre-Subvebción'!B49</f>
        <v>3.      ¿Su organización enfrenta o ha enfrentado algún litigio o demanda?</v>
      </c>
      <c r="C5" s="141">
        <f>'Encuesta Pre-Subvebción'!C49</f>
        <v>0</v>
      </c>
      <c r="D5" s="144" t="s">
        <v>47</v>
      </c>
      <c r="E5" s="144" t="s">
        <v>76</v>
      </c>
      <c r="F5" s="103" t="e">
        <f>VLOOKUP(C5,VLOOK!$H$24:$I$26,2,FALSE)</f>
        <v>#N/A</v>
      </c>
      <c r="G5" s="143" t="e">
        <f>'Encuesta Pre-Subvebción'!D49</f>
        <v>#N/A</v>
      </c>
      <c r="H5" s="156"/>
      <c r="I5" s="52" t="e">
        <f>IF(F5="REFER FOLLOW-UP",H5,F5)</f>
        <v>#N/A</v>
      </c>
      <c r="J5" s="139"/>
      <c r="K5" s="139"/>
    </row>
    <row r="6" spans="1:11" s="64" customFormat="1" ht="32" x14ac:dyDescent="0.2">
      <c r="A6" s="140">
        <f>'Encuesta Pre-Subvebción'!A67</f>
        <v>1.4</v>
      </c>
      <c r="B6" s="104" t="str">
        <f>'Encuesta Pre-Subvebción'!B67</f>
        <v xml:space="preserve">6.      ¿Los auditores externos presentan los resultados de la auditoría al Consejo de Administración (o al Comité de Finanzas) de la organización? </v>
      </c>
      <c r="C6" s="141">
        <f>'Encuesta Pre-Subvebción'!C67</f>
        <v>0</v>
      </c>
      <c r="D6" s="144" t="s">
        <v>48</v>
      </c>
      <c r="E6" s="144" t="s">
        <v>77</v>
      </c>
      <c r="F6" s="103" t="e">
        <f>VLOOKUP(C6,VLOOK!$B$4:$C$6,2,FALSE)</f>
        <v>#N/A</v>
      </c>
      <c r="G6" s="143"/>
      <c r="H6" s="103" t="e">
        <f t="shared" ref="H6:H9" si="1">F6</f>
        <v>#N/A</v>
      </c>
      <c r="I6" s="50" t="e">
        <f t="shared" si="0"/>
        <v>#N/A</v>
      </c>
      <c r="J6" s="139"/>
      <c r="K6" s="139"/>
    </row>
    <row r="7" spans="1:11" s="64" customFormat="1" ht="64" x14ac:dyDescent="0.2">
      <c r="A7" s="145">
        <f>'Encuesta Pre-Subvebción'!A83</f>
        <v>1.5</v>
      </c>
      <c r="B7" s="98" t="str">
        <f>'Encuesta Pre-Subvebción'!B83</f>
        <v xml:space="preserve">¿El personal clave tiene conocimiento de los reglamentos y requisitos de USAID (O del Departamente de Estado, según corresponda) con relación contratos, implementación de subvenciones y administración financiera?  </v>
      </c>
      <c r="C7" s="141">
        <f>'Encuesta Pre-Subvebción'!C83</f>
        <v>0</v>
      </c>
      <c r="D7" s="144" t="s">
        <v>49</v>
      </c>
      <c r="E7" s="144" t="s">
        <v>78</v>
      </c>
      <c r="F7" s="103" t="e">
        <f>VLOOKUP(C7,VLOOK!$H$30:$I$32,2,FALSE)</f>
        <v>#N/A</v>
      </c>
      <c r="G7" s="143" t="e">
        <f>'Encuesta Pre-Subvebción'!D83</f>
        <v>#N/A</v>
      </c>
      <c r="H7" s="156"/>
      <c r="I7" s="52">
        <v>2</v>
      </c>
      <c r="J7" s="139" t="s">
        <v>50</v>
      </c>
      <c r="K7" s="139"/>
    </row>
    <row r="8" spans="1:11" s="64" customFormat="1" ht="9" customHeight="1" x14ac:dyDescent="0.2">
      <c r="A8" s="140"/>
      <c r="B8" s="98"/>
      <c r="C8" s="141"/>
      <c r="D8" s="142"/>
      <c r="E8" s="142"/>
      <c r="F8" s="103"/>
      <c r="G8" s="143"/>
      <c r="H8" s="103"/>
      <c r="I8" s="50"/>
      <c r="J8" s="139"/>
      <c r="K8" s="139"/>
    </row>
    <row r="9" spans="1:11" s="64" customFormat="1" ht="32" x14ac:dyDescent="0.2">
      <c r="A9" s="140">
        <f>'Encuesta Pre-Subvebción'!A86</f>
        <v>1.5</v>
      </c>
      <c r="B9" s="98" t="str">
        <f>'Encuesta Pre-Subvebción'!B86</f>
        <v xml:space="preserve">¿El personal clave es capacitado de manera regular en cuanto a los reglamentos y requisitos correspondientes de USAID (o USDOS según corresponda)? </v>
      </c>
      <c r="C9" s="141">
        <f>+'Encuesta Pre-Subvebción'!C86</f>
        <v>0</v>
      </c>
      <c r="D9" s="142" t="s">
        <v>51</v>
      </c>
      <c r="E9" s="142" t="s">
        <v>79</v>
      </c>
      <c r="F9" s="103" t="e">
        <f>VLOOKUP(C9,VLOOK!$B$12:$C$14,2,FALSE)</f>
        <v>#N/A</v>
      </c>
      <c r="G9" s="143"/>
      <c r="H9" s="103" t="e">
        <f t="shared" si="1"/>
        <v>#N/A</v>
      </c>
      <c r="I9" s="50" t="e">
        <f t="shared" si="0"/>
        <v>#N/A</v>
      </c>
      <c r="J9" s="139"/>
      <c r="K9" s="139"/>
    </row>
    <row r="10" spans="1:11" s="64" customFormat="1" ht="48" x14ac:dyDescent="0.2">
      <c r="A10" s="140">
        <f>'Encuesta Pre-Subvebción'!A88</f>
        <v>1.5</v>
      </c>
      <c r="B10" s="98" t="str">
        <f>'Encuesta Pre-Subvebción'!B88</f>
        <v xml:space="preserve">Si la organización proporciona Subvenciones o contratos a otras organizaciones ¿se han tomado medidas para garantizar que los beneficiarios/contratistas entiendan y respeten los reglamentos del Gobierno de los Estados Unidos/donante? </v>
      </c>
      <c r="C10" s="141">
        <f>'Encuesta Pre-Subvebción'!C88</f>
        <v>0</v>
      </c>
      <c r="D10" s="144" t="s">
        <v>52</v>
      </c>
      <c r="E10" s="144" t="s">
        <v>80</v>
      </c>
      <c r="F10" s="103" t="e">
        <f>VLOOKUP(C10,VLOOK!$B$12:$C$14,2,FALSE)</f>
        <v>#N/A</v>
      </c>
      <c r="G10" s="143"/>
      <c r="H10" s="103" t="e">
        <f>'1. Estructura Legal'!$F10</f>
        <v>#N/A</v>
      </c>
      <c r="I10" s="50" t="e">
        <f t="shared" si="0"/>
        <v>#N/A</v>
      </c>
      <c r="J10" s="139"/>
      <c r="K10" s="139"/>
    </row>
    <row r="11" spans="1:11" s="64" customFormat="1" ht="10.5" customHeight="1" x14ac:dyDescent="0.2">
      <c r="A11" s="140"/>
      <c r="B11" s="98"/>
      <c r="C11" s="141"/>
      <c r="D11" s="144"/>
      <c r="E11" s="144"/>
      <c r="F11" s="103"/>
      <c r="G11" s="143"/>
      <c r="H11" s="103"/>
      <c r="I11" s="50"/>
      <c r="J11" s="139"/>
      <c r="K11" s="139"/>
    </row>
    <row r="12" spans="1:11" s="64" customFormat="1" ht="96" x14ac:dyDescent="0.2">
      <c r="A12" s="140">
        <f>'Encuesta Pre-Subvebción'!A91</f>
        <v>0</v>
      </c>
      <c r="B12" s="98" t="str">
        <f>'Encuesta Pre-Subvebción'!B91</f>
        <v>¿Durante los últimos cinco años la organización o cualquiera de sus directivos ha sido condenado o le fue dictada sentencia civil por la comisión del delito de fraude u otro delito penal con la intención de obtener, intentar obtener o hacer una transacción pública o contrato público; delito de malversación, robo, fraude, soborno, falsificación o destrucción de registros, hacer declaraciones falsas, evasión fiscal, recibir propiedad robada, presentar denuncias falsas u obstrucción de la justicia; o cometer algún otro delito que indicara falta de integridad u honestidad empresarial que afecte directa y gravemente su responsabilidad actual?</v>
      </c>
      <c r="C12" s="141">
        <f>'Encuesta Pre-Subvebción'!C91</f>
        <v>0</v>
      </c>
      <c r="D12" s="144" t="s">
        <v>53</v>
      </c>
      <c r="E12" s="144" t="s">
        <v>81</v>
      </c>
      <c r="F12" s="103" t="e">
        <f>VLOOKUP(C12,VLOOK!$H$24:$I$26,2,FALSE)</f>
        <v>#N/A</v>
      </c>
      <c r="G12" s="143" t="e">
        <f>'Encuesta Pre-Subvebción'!D91</f>
        <v>#N/A</v>
      </c>
      <c r="H12" s="156"/>
      <c r="I12" s="52" t="e">
        <f>IF(F12="REFER FOLLOW-UP",H12,F12)</f>
        <v>#N/A</v>
      </c>
      <c r="J12" s="139"/>
      <c r="K12" s="139"/>
    </row>
    <row r="13" spans="1:11" s="64" customFormat="1" ht="32" x14ac:dyDescent="0.2">
      <c r="A13" s="140">
        <f>'Encuesta Pre-Subvebción'!A93</f>
        <v>1.5</v>
      </c>
      <c r="B13" s="98" t="str">
        <f>'Encuesta Pre-Subvebción'!B93</f>
        <v>¿La organización o alguno de sus directivos está actualmente procesado o de otro modo inculpado penal o civilmente por alguna entidad de gobierno por la comisión de algunos de los delitos antes mencionados?</v>
      </c>
      <c r="C13" s="141">
        <f>'Encuesta Pre-Subvebción'!C93</f>
        <v>0</v>
      </c>
      <c r="D13" s="144" t="s">
        <v>54</v>
      </c>
      <c r="E13" s="144" t="s">
        <v>82</v>
      </c>
      <c r="F13" s="103" t="e">
        <f>VLOOKUP(C13,VLOOK!$H$24:$I$26,2,FALSE)</f>
        <v>#N/A</v>
      </c>
      <c r="G13" s="143" t="e">
        <f>'Encuesta Pre-Subvebción'!D93</f>
        <v>#N/A</v>
      </c>
      <c r="H13" s="156"/>
      <c r="I13" s="52" t="e">
        <f>IF(F13="REFER FOLLOW-UP",H13,F13)</f>
        <v>#N/A</v>
      </c>
      <c r="J13" s="139"/>
      <c r="K13" s="139"/>
    </row>
    <row r="14" spans="1:11" s="64" customFormat="1" ht="160" x14ac:dyDescent="0.2">
      <c r="A14" s="140">
        <f>'Encuesta Pre-Subvebción'!A100</f>
        <v>1.3</v>
      </c>
      <c r="B14" s="98" t="str">
        <f>'Encuesta Pre-Subvebción'!B100</f>
        <v>1.      ¿La administración tiene una lista completa de todo el personal contratado?</v>
      </c>
      <c r="C14" s="141">
        <f>'Encuesta Pre-Subvebción'!C100</f>
        <v>0</v>
      </c>
      <c r="D14" s="144" t="s">
        <v>55</v>
      </c>
      <c r="E14" s="144" t="s">
        <v>83</v>
      </c>
      <c r="F14" s="103" t="e">
        <f>VLOOKUP(C14,VLOOK!$B$30:$C$32,2,FALSE)</f>
        <v>#N/A</v>
      </c>
      <c r="G14" s="143" t="e">
        <f>'Encuesta Pre-Subvebción'!D100</f>
        <v>#N/A</v>
      </c>
      <c r="H14" s="156">
        <v>4</v>
      </c>
      <c r="I14" s="52" t="e">
        <f>IF(F14="REFER FOLLOW-UP",H14,F14)</f>
        <v>#N/A</v>
      </c>
      <c r="J14" s="139"/>
      <c r="K14" s="139"/>
    </row>
    <row r="15" spans="1:11" s="64" customFormat="1" ht="16" x14ac:dyDescent="0.2">
      <c r="A15" s="140">
        <f>'Encuesta Pre-Subvebción'!A102</f>
        <v>1.3</v>
      </c>
      <c r="B15" s="98" t="str">
        <f>'Encuesta Pre-Subvebción'!B102</f>
        <v>2.      ¿Cuántos empleados están trabajando en la organización?</v>
      </c>
      <c r="C15" s="141"/>
      <c r="D15" s="142"/>
      <c r="E15" s="142"/>
      <c r="F15" s="103"/>
      <c r="G15" s="143"/>
      <c r="H15" s="103"/>
      <c r="I15" s="50"/>
      <c r="J15" s="139"/>
      <c r="K15" s="139"/>
    </row>
    <row r="16" spans="1:11" s="64" customFormat="1" ht="16" x14ac:dyDescent="0.2">
      <c r="A16" s="140">
        <f>'Encuesta Pre-Subvebción'!A103</f>
        <v>0</v>
      </c>
      <c r="B16" s="98" t="str">
        <f>'Encuesta Pre-Subvebción'!B103</f>
        <v xml:space="preserve">Tiempo completo: </v>
      </c>
      <c r="C16" s="141"/>
      <c r="D16" s="142"/>
      <c r="E16" s="142"/>
      <c r="F16" s="103"/>
      <c r="G16" s="143"/>
      <c r="H16" s="103"/>
      <c r="I16" s="50"/>
      <c r="J16" s="139"/>
      <c r="K16" s="139"/>
    </row>
    <row r="17" spans="1:11" s="64" customFormat="1" ht="16" x14ac:dyDescent="0.2">
      <c r="A17" s="140">
        <f>'Encuesta Pre-Subvebción'!A104</f>
        <v>0</v>
      </c>
      <c r="B17" s="98" t="str">
        <f>'Encuesta Pre-Subvebción'!B104</f>
        <v xml:space="preserve"> Medio tiempo:</v>
      </c>
      <c r="C17" s="141"/>
      <c r="D17" s="142"/>
      <c r="E17" s="142"/>
      <c r="F17" s="103"/>
      <c r="G17" s="143"/>
      <c r="H17" s="103"/>
      <c r="I17" s="50"/>
      <c r="J17" s="139"/>
      <c r="K17" s="139"/>
    </row>
    <row r="18" spans="1:11" s="64" customFormat="1" ht="16" x14ac:dyDescent="0.2">
      <c r="A18" s="140">
        <f>'Encuesta Pre-Subvebción'!A105</f>
        <v>0</v>
      </c>
      <c r="B18" s="98" t="str">
        <f>'Encuesta Pre-Subvebción'!B105</f>
        <v xml:space="preserve">  Voluntarios y/o de servicio social: </v>
      </c>
      <c r="C18" s="141"/>
      <c r="D18" s="142"/>
      <c r="E18" s="142"/>
      <c r="F18" s="103"/>
      <c r="G18" s="143"/>
      <c r="H18" s="103"/>
      <c r="I18" s="50"/>
      <c r="J18" s="139"/>
      <c r="K18" s="139"/>
    </row>
    <row r="19" spans="1:11" s="64" customFormat="1" ht="16" x14ac:dyDescent="0.2">
      <c r="A19" s="140">
        <f>'Encuesta Pre-Subvebción'!A186</f>
        <v>1.5</v>
      </c>
      <c r="B19" s="98" t="str">
        <f>'Encuesta Pre-Subvebción'!B186</f>
        <v>5.            ¿Alguien firma cheques en blanco?</v>
      </c>
      <c r="C19" s="141">
        <f>'Encuesta Pre-Subvebción'!C186</f>
        <v>0</v>
      </c>
      <c r="D19" s="144" t="s">
        <v>56</v>
      </c>
      <c r="E19" s="144" t="s">
        <v>84</v>
      </c>
      <c r="F19" s="52">
        <f>IF(C19="REFER FOLLOW-UP",E19,4)</f>
        <v>4</v>
      </c>
      <c r="G19" s="143" t="e">
        <f>'Encuesta Pre-Subvebción'!D186</f>
        <v>#N/A</v>
      </c>
      <c r="H19" s="103">
        <f t="shared" ref="H19:H21" si="2">F19</f>
        <v>4</v>
      </c>
      <c r="I19" s="50">
        <f t="shared" si="0"/>
        <v>4</v>
      </c>
      <c r="J19" s="139"/>
      <c r="K19" s="139"/>
    </row>
    <row r="20" spans="1:11" s="64" customFormat="1" ht="16" x14ac:dyDescent="0.2">
      <c r="A20" s="140">
        <f>'Encuesta Pre-Subvebción'!A193</f>
        <v>1.5</v>
      </c>
      <c r="B20" s="98" t="str">
        <f>'Encuesta Pre-Subvebción'!B193</f>
        <v xml:space="preserve">8.            ¿Se anulan los cheques claramente marcados como “Nulos”? </v>
      </c>
      <c r="C20" s="141">
        <f>'Encuesta Pre-Subvebción'!C193</f>
        <v>0</v>
      </c>
      <c r="D20" s="142" t="s">
        <v>57</v>
      </c>
      <c r="E20" s="142" t="s">
        <v>85</v>
      </c>
      <c r="F20" s="103" t="e">
        <f>VLOOKUP(C20,VLOOK!$B$12:$C$14,2,FALSE)</f>
        <v>#N/A</v>
      </c>
      <c r="G20" s="143" t="e">
        <f>'Encuesta Pre-Subvebción'!D193</f>
        <v>#N/A</v>
      </c>
      <c r="H20" s="103" t="e">
        <f t="shared" si="2"/>
        <v>#N/A</v>
      </c>
      <c r="I20" s="50" t="e">
        <f t="shared" si="0"/>
        <v>#N/A</v>
      </c>
      <c r="J20" s="139"/>
      <c r="K20" s="139"/>
    </row>
    <row r="21" spans="1:11" s="64" customFormat="1" ht="16" x14ac:dyDescent="0.2">
      <c r="A21" s="140">
        <f>'Encuesta Pre-Subvebción'!A233</f>
        <v>1.5</v>
      </c>
      <c r="B21" s="98" t="str">
        <f>'Encuesta Pre-Subvebción'!B233</f>
        <v xml:space="preserve">1.            ¿Cuenta con un registro de activo fijo con una lista de todos los activos actualmente existentes? </v>
      </c>
      <c r="C21" s="141">
        <f>'Encuesta Pre-Subvebción'!C233</f>
        <v>0</v>
      </c>
      <c r="D21" s="142" t="s">
        <v>58</v>
      </c>
      <c r="E21" s="142" t="s">
        <v>86</v>
      </c>
      <c r="F21" s="103" t="e">
        <f>VLOOKUP(C21,VLOOK!$B$12:$C$14,2,FALSE)</f>
        <v>#N/A</v>
      </c>
      <c r="G21" s="143"/>
      <c r="H21" s="103" t="e">
        <f t="shared" si="2"/>
        <v>#N/A</v>
      </c>
      <c r="I21" s="50" t="e">
        <f t="shared" si="0"/>
        <v>#N/A</v>
      </c>
      <c r="J21" s="139"/>
      <c r="K21" s="139"/>
    </row>
    <row r="22" spans="1:11" s="64" customFormat="1" ht="32" x14ac:dyDescent="0.2">
      <c r="A22" s="140">
        <f>'Encuesta Pre-Subvebción'!A235</f>
        <v>1.5</v>
      </c>
      <c r="B22" s="98" t="str">
        <f>'Encuesta Pre-Subvebción'!B235</f>
        <v>2.            ¿La organización realiza periódicamente un inventario físico de los activos y lo compara con la lista de activos fijos?</v>
      </c>
      <c r="C22" s="141">
        <f>'Encuesta Pre-Subvebción'!C235</f>
        <v>0</v>
      </c>
      <c r="D22" s="142" t="s">
        <v>59</v>
      </c>
      <c r="E22" s="142" t="s">
        <v>87</v>
      </c>
      <c r="F22" s="103" t="e">
        <f>VLOOKUP(C22,VLOOK!$B$35:$C$37,2,FALSE)</f>
        <v>#N/A</v>
      </c>
      <c r="G22" s="143" t="e">
        <f>'Encuesta Pre-Subvebción'!D235</f>
        <v>#N/A</v>
      </c>
      <c r="H22" s="156">
        <v>4</v>
      </c>
      <c r="I22" s="52" t="e">
        <f>IF(F22="REFER FOLLOW-UP",H22,F22)</f>
        <v>#N/A</v>
      </c>
      <c r="J22" s="139"/>
      <c r="K22" s="139"/>
    </row>
    <row r="23" spans="1:11" s="64" customFormat="1" ht="32" x14ac:dyDescent="0.2">
      <c r="A23" s="140">
        <f>'Encuesta Pre-Subvebción'!A237</f>
        <v>1.5</v>
      </c>
      <c r="B23" s="98" t="str">
        <f>'Encuesta Pre-Subvebción'!B237</f>
        <v>3.            ¿El registro incluye información necesaria respecto a cada activo (el número de identificación, costo, fecha de compra, condición, número de serie, fuente de financiamiento)?</v>
      </c>
      <c r="C23" s="141">
        <f>'Encuesta Pre-Subvebción'!C237</f>
        <v>0</v>
      </c>
      <c r="D23" s="142" t="s">
        <v>60</v>
      </c>
      <c r="E23" s="142"/>
      <c r="F23" s="103" t="e">
        <f>VLOOKUP(C23,VLOOK!$B$12:$C$14,2,FALSE)</f>
        <v>#N/A</v>
      </c>
      <c r="G23" s="143"/>
      <c r="H23" s="103" t="e">
        <f t="shared" ref="H23" si="3">F23</f>
        <v>#N/A</v>
      </c>
      <c r="I23" s="50" t="e">
        <f t="shared" si="0"/>
        <v>#N/A</v>
      </c>
      <c r="J23" s="139"/>
      <c r="K23" s="139"/>
    </row>
    <row r="24" spans="1:11" s="64" customFormat="1" ht="16" x14ac:dyDescent="0.2">
      <c r="A24" s="140">
        <f>'Encuesta Pre-Subvebción'!A239</f>
        <v>1.5</v>
      </c>
      <c r="B24" s="98" t="str">
        <f>'Encuesta Pre-Subvebción'!B239</f>
        <v xml:space="preserve">4.            ¿El registro se actualiza de manera regular para incluir en su totalidad las compras o uso de los activos?  </v>
      </c>
      <c r="C24" s="141">
        <f>'Encuesta Pre-Subvebción'!C239</f>
        <v>0</v>
      </c>
      <c r="D24" s="142" t="s">
        <v>61</v>
      </c>
      <c r="E24" s="142" t="s">
        <v>88</v>
      </c>
      <c r="F24" s="103" t="e">
        <f>VLOOKUP(C24,VLOOK!$B$12:$C$14,2,FALSE)</f>
        <v>#N/A</v>
      </c>
      <c r="G24" s="143"/>
      <c r="H24" s="156"/>
      <c r="I24" s="52" t="e">
        <f>IF(F24="REFER FOLLOW-UP",H24,F24)</f>
        <v>#N/A</v>
      </c>
      <c r="J24" s="139"/>
      <c r="K24" s="139"/>
    </row>
    <row r="25" spans="1:11" s="64" customFormat="1" ht="16" x14ac:dyDescent="0.2">
      <c r="A25" s="140">
        <f>'Encuesta Pre-Subvebción'!A241</f>
        <v>1.5</v>
      </c>
      <c r="B25" s="98" t="str">
        <f>'Encuesta Pre-Subvebción'!B241</f>
        <v>5.            ¿Una persona autorizada aprueba las compras y usos de todos los activos?</v>
      </c>
      <c r="C25" s="141">
        <f>'Encuesta Pre-Subvebción'!C241</f>
        <v>0</v>
      </c>
      <c r="D25" s="142" t="s">
        <v>62</v>
      </c>
      <c r="E25" s="142" t="s">
        <v>89</v>
      </c>
      <c r="F25" s="103" t="e">
        <f>VLOOKUP(C25,VLOOK!$B$12:$C$14,2,FALSE)</f>
        <v>#N/A</v>
      </c>
      <c r="G25" s="143"/>
      <c r="H25" s="103" t="e">
        <f t="shared" ref="H25:H32" si="4">F25</f>
        <v>#N/A</v>
      </c>
      <c r="I25" s="50" t="e">
        <f t="shared" si="0"/>
        <v>#N/A</v>
      </c>
      <c r="J25" s="139"/>
      <c r="K25" s="139"/>
    </row>
    <row r="26" spans="1:11" s="64" customFormat="1" ht="16" x14ac:dyDescent="0.2">
      <c r="A26" s="140">
        <f>'Encuesta Pre-Subvebción'!A243</f>
        <v>1.5</v>
      </c>
      <c r="B26" s="98" t="str">
        <f>'Encuesta Pre-Subvebción'!B243</f>
        <v>6.            ¿Los activos se protegen debidamente y están cubiertos por el seguro correspondiente?</v>
      </c>
      <c r="C26" s="141">
        <f>'Encuesta Pre-Subvebción'!C243</f>
        <v>0</v>
      </c>
      <c r="D26" s="142" t="s">
        <v>63</v>
      </c>
      <c r="E26" s="142" t="s">
        <v>90</v>
      </c>
      <c r="F26" s="103" t="e">
        <f>VLOOKUP(C26,VLOOK!$B$12:$C$14,2,FALSE)</f>
        <v>#N/A</v>
      </c>
      <c r="G26" s="143"/>
      <c r="H26" s="103" t="e">
        <f t="shared" si="4"/>
        <v>#N/A</v>
      </c>
      <c r="I26" s="50" t="e">
        <f t="shared" si="0"/>
        <v>#N/A</v>
      </c>
      <c r="J26" s="139"/>
      <c r="K26" s="139"/>
    </row>
    <row r="27" spans="1:11" s="64" customFormat="1" ht="16" x14ac:dyDescent="0.2">
      <c r="A27" s="140">
        <f>'Encuesta Pre-Subvebción'!A245</f>
        <v>1.5</v>
      </c>
      <c r="B27" s="98" t="str">
        <f>'Encuesta Pre-Subvebción'!B245</f>
        <v xml:space="preserve">7.            ¿Se hace un recuento físico de activos cuando menos cada año? </v>
      </c>
      <c r="C27" s="141">
        <f>'Encuesta Pre-Subvebción'!C245</f>
        <v>0</v>
      </c>
      <c r="D27" s="142" t="s">
        <v>64</v>
      </c>
      <c r="E27" s="142" t="s">
        <v>91</v>
      </c>
      <c r="F27" s="103" t="e">
        <f>VLOOKUP(C27,VLOOK!$B$12:$C$14,2,FALSE)</f>
        <v>#N/A</v>
      </c>
      <c r="G27" s="143"/>
      <c r="H27" s="103" t="e">
        <f t="shared" si="4"/>
        <v>#N/A</v>
      </c>
      <c r="I27" s="50" t="e">
        <f t="shared" si="0"/>
        <v>#N/A</v>
      </c>
      <c r="J27" s="139"/>
      <c r="K27" s="139"/>
    </row>
    <row r="28" spans="1:11" s="64" customFormat="1" ht="16" x14ac:dyDescent="0.2">
      <c r="A28" s="140">
        <f>'Encuesta Pre-Subvebción'!A247</f>
        <v>1.5</v>
      </c>
      <c r="B28" s="98" t="str">
        <f>'Encuesta Pre-Subvebción'!B247</f>
        <v>8.            ¿El equipo se rotula o etiqueta o de otra forma se le asigna un número de identificación única?</v>
      </c>
      <c r="C28" s="141">
        <f>'Encuesta Pre-Subvebción'!C247</f>
        <v>0</v>
      </c>
      <c r="D28" s="142" t="s">
        <v>65</v>
      </c>
      <c r="E28" s="142" t="s">
        <v>92</v>
      </c>
      <c r="F28" s="103" t="e">
        <f>VLOOKUP(C28,VLOOK!$B$12:$C$14,2,FALSE)</f>
        <v>#N/A</v>
      </c>
      <c r="G28" s="143"/>
      <c r="H28" s="103" t="e">
        <f t="shared" si="4"/>
        <v>#N/A</v>
      </c>
      <c r="I28" s="50" t="e">
        <f t="shared" si="0"/>
        <v>#N/A</v>
      </c>
      <c r="J28" s="139"/>
      <c r="K28" s="139"/>
    </row>
    <row r="29" spans="1:11" s="64" customFormat="1" ht="16" x14ac:dyDescent="0.2">
      <c r="A29" s="140">
        <f>'Encuesta Pre-Subvebción'!A315</f>
        <v>1.5</v>
      </c>
      <c r="B29" s="98" t="str">
        <f>'Encuesta Pre-Subvebción'!B315</f>
        <v>1.            ¿Se utilizan libros de bitácora del vehículo para registrar todos sus movimientos?</v>
      </c>
      <c r="C29" s="141">
        <f>'Encuesta Pre-Subvebción'!C315</f>
        <v>0</v>
      </c>
      <c r="D29" s="142" t="s">
        <v>66</v>
      </c>
      <c r="E29" s="142" t="s">
        <v>93</v>
      </c>
      <c r="F29" s="103" t="e">
        <f>VLOOKUP(C29,VLOOK!$B$12:$C$14,2,FALSE)</f>
        <v>#N/A</v>
      </c>
      <c r="G29" s="143"/>
      <c r="H29" s="103" t="e">
        <f t="shared" si="4"/>
        <v>#N/A</v>
      </c>
      <c r="I29" s="50" t="e">
        <f t="shared" si="0"/>
        <v>#N/A</v>
      </c>
      <c r="J29" s="139"/>
      <c r="K29" s="139"/>
    </row>
    <row r="30" spans="1:11" s="64" customFormat="1" ht="16" x14ac:dyDescent="0.2">
      <c r="A30" s="140">
        <f>'Encuesta Pre-Subvebción'!A317</f>
        <v>1.5</v>
      </c>
      <c r="B30" s="98" t="str">
        <f>'Encuesta Pre-Subvebción'!B317</f>
        <v xml:space="preserve">2.            ¿Los libros de bitácora se revisan y aprueba de manera periódica? </v>
      </c>
      <c r="C30" s="141">
        <f>'Encuesta Pre-Subvebción'!C317</f>
        <v>0</v>
      </c>
      <c r="D30" s="142" t="s">
        <v>67</v>
      </c>
      <c r="E30" s="142" t="s">
        <v>94</v>
      </c>
      <c r="F30" s="103" t="e">
        <f>VLOOKUP(C30,VLOOK!$B$12:$C$14,2,FALSE)</f>
        <v>#N/A</v>
      </c>
      <c r="G30" s="143"/>
      <c r="H30" s="156"/>
      <c r="I30" s="52" t="e">
        <f>IF(F30="REFER FOLLOW-UP",H30,F30)</f>
        <v>#N/A</v>
      </c>
      <c r="J30" s="139"/>
      <c r="K30" s="139"/>
    </row>
    <row r="31" spans="1:11" s="64" customFormat="1" ht="16" x14ac:dyDescent="0.2">
      <c r="A31" s="140">
        <f>'Encuesta Pre-Subvebción'!A319</f>
        <v>1.5</v>
      </c>
      <c r="B31" s="98" t="str">
        <f>'Encuesta Pre-Subvebción'!B319</f>
        <v>3.            ¿Existe una política respecto al mantenimiento razonable periódico?</v>
      </c>
      <c r="C31" s="141">
        <f>'Encuesta Pre-Subvebción'!C319</f>
        <v>0</v>
      </c>
      <c r="D31" s="142" t="s">
        <v>68</v>
      </c>
      <c r="E31" s="142" t="s">
        <v>95</v>
      </c>
      <c r="F31" s="103" t="e">
        <f>VLOOKUP(C31,VLOOK!$B$12:$C$14,2,FALSE)</f>
        <v>#N/A</v>
      </c>
      <c r="G31" s="143"/>
      <c r="H31" s="103" t="e">
        <f t="shared" si="4"/>
        <v>#N/A</v>
      </c>
      <c r="I31" s="50" t="e">
        <f t="shared" si="0"/>
        <v>#N/A</v>
      </c>
      <c r="J31" s="139"/>
      <c r="K31" s="139"/>
    </row>
    <row r="32" spans="1:11" s="64" customFormat="1" ht="16" x14ac:dyDescent="0.2">
      <c r="A32" s="140">
        <f>'Encuesta Pre-Subvebción'!A321</f>
        <v>1.5</v>
      </c>
      <c r="B32" s="98" t="str">
        <f>'Encuesta Pre-Subvebción'!B321</f>
        <v>4.            ¿Los vehículos están asegurados contra pérdida por accidente o robo?</v>
      </c>
      <c r="C32" s="141">
        <f>'Encuesta Pre-Subvebción'!C321</f>
        <v>0</v>
      </c>
      <c r="D32" s="142" t="s">
        <v>69</v>
      </c>
      <c r="E32" s="142" t="s">
        <v>96</v>
      </c>
      <c r="F32" s="103" t="e">
        <f>VLOOKUP(C32,VLOOK!$B$12:$C$14,2,FALSE)</f>
        <v>#N/A</v>
      </c>
      <c r="G32" s="143"/>
      <c r="H32" s="103" t="e">
        <f t="shared" si="4"/>
        <v>#N/A</v>
      </c>
      <c r="I32" s="50" t="e">
        <f t="shared" si="0"/>
        <v>#N/A</v>
      </c>
      <c r="J32" s="139"/>
      <c r="K32" s="139"/>
    </row>
    <row r="33" spans="1:11" s="64" customFormat="1" ht="44.25" customHeight="1" x14ac:dyDescent="0.2">
      <c r="A33" s="140">
        <f>'Encuesta Pre-Subvebción'!A323</f>
        <v>1.5</v>
      </c>
      <c r="B33" s="98" t="str">
        <f>'Encuesta Pre-Subvebción'!B323</f>
        <v xml:space="preserve">5.            ¿Existe una política escrita respecto al uso personal de los vehículos?  </v>
      </c>
      <c r="C33" s="141">
        <f>'Encuesta Pre-Subvebción'!C323</f>
        <v>0</v>
      </c>
      <c r="D33" s="142" t="s">
        <v>70</v>
      </c>
      <c r="E33" s="142" t="s">
        <v>97</v>
      </c>
      <c r="F33" s="103" t="e">
        <f>VLOOKUP(C33,VLOOK!$B$35:$C$37,2,FALSE)</f>
        <v>#N/A</v>
      </c>
      <c r="G33" s="143" t="e">
        <f>'Encuesta Pre-Subvebción'!D323</f>
        <v>#N/A</v>
      </c>
      <c r="H33" s="156">
        <v>2</v>
      </c>
      <c r="I33" s="52" t="e">
        <f>IF(F33="REFER FOLLOW-UP",H33,F33)</f>
        <v>#N/A</v>
      </c>
      <c r="J33" s="139"/>
      <c r="K33" s="139"/>
    </row>
    <row r="34" spans="1:11" s="64" customFormat="1" ht="16" x14ac:dyDescent="0.2">
      <c r="A34" s="140">
        <f>'Encuesta Pre-Subvebción'!A330</f>
        <v>1.2</v>
      </c>
      <c r="B34" s="98" t="str">
        <f>'Encuesta Pre-Subvebción'!B330</f>
        <v>1.            ¿La situación legal de la organización permite alguna exención fiscal o arancelaria? Es donataria autorizada?</v>
      </c>
      <c r="C34" s="141">
        <f>'Encuesta Pre-Subvebción'!C330</f>
        <v>0</v>
      </c>
      <c r="D34" s="142"/>
      <c r="E34" s="142"/>
      <c r="F34" s="103"/>
      <c r="G34" s="143" t="e">
        <f>'Encuesta Pre-Subvebción'!D330</f>
        <v>#N/A</v>
      </c>
      <c r="H34" s="156">
        <v>2</v>
      </c>
      <c r="I34" s="50">
        <f t="shared" si="0"/>
        <v>2</v>
      </c>
      <c r="J34" s="139"/>
      <c r="K34" s="139"/>
    </row>
    <row r="35" spans="1:11" s="64" customFormat="1" ht="32" x14ac:dyDescent="0.2">
      <c r="A35" s="146">
        <f>'Encuesta Pre-Subvebción'!A332</f>
        <v>1.2</v>
      </c>
      <c r="B35" s="105" t="str">
        <f>'Encuesta Pre-Subvebción'!B332</f>
        <v>2.            ¿La organización cuenta con los documentos/aprobaciones necesarias para aprovechar las exenciones descritas?</v>
      </c>
      <c r="C35" s="147">
        <f>'Encuesta Pre-Subvebción'!C332</f>
        <v>0</v>
      </c>
      <c r="D35" s="148" t="s">
        <v>71</v>
      </c>
      <c r="E35" s="149" t="s">
        <v>98</v>
      </c>
      <c r="F35" s="150" t="e">
        <f>VLOOKUP(C35,VLOOK!$B$12:$C$14,2,FALSE)</f>
        <v>#N/A</v>
      </c>
      <c r="G35" s="151"/>
      <c r="H35" s="108" t="e">
        <f t="shared" ref="H35" si="5">F35</f>
        <v>#N/A</v>
      </c>
      <c r="I35" s="150" t="e">
        <f t="shared" si="0"/>
        <v>#N/A</v>
      </c>
      <c r="J35" s="139"/>
      <c r="K35" s="139"/>
    </row>
    <row r="37" spans="1:11" x14ac:dyDescent="0.2">
      <c r="G37" s="28"/>
      <c r="H37" s="153" t="s">
        <v>72</v>
      </c>
      <c r="I37" s="154" t="e">
        <f>SUM(I3:I35)</f>
        <v>#N/A</v>
      </c>
    </row>
    <row r="38" spans="1:11" x14ac:dyDescent="0.2">
      <c r="G38" s="28"/>
      <c r="H38" s="153" t="s">
        <v>73</v>
      </c>
      <c r="I38" s="154" t="e">
        <f>I37/27</f>
        <v>#N/A</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2:J53"/>
  <sheetViews>
    <sheetView topLeftCell="A16" zoomScale="80" zoomScaleNormal="80" workbookViewId="0">
      <selection activeCell="B37" sqref="B37"/>
    </sheetView>
  </sheetViews>
  <sheetFormatPr baseColWidth="10" defaultColWidth="9.1640625" defaultRowHeight="15" x14ac:dyDescent="0.2"/>
  <cols>
    <col min="1" max="1" width="9.1640625" style="28"/>
    <col min="2" max="2" width="89.83203125" style="31" customWidth="1"/>
    <col min="3" max="3" width="14.1640625" style="44" customWidth="1"/>
    <col min="4" max="4" width="17.5" style="35" customWidth="1"/>
    <col min="5" max="5" width="17.5" style="85" hidden="1" customWidth="1"/>
    <col min="6" max="6" width="26.33203125" style="28" customWidth="1"/>
    <col min="7" max="7" width="44.5" style="28" customWidth="1"/>
    <col min="8" max="8" width="13" style="35" customWidth="1"/>
    <col min="9" max="9" width="13.6640625" style="129" customWidth="1"/>
    <col min="10" max="16384" width="9.1640625" style="28"/>
  </cols>
  <sheetData>
    <row r="2" spans="1:9" s="44" customFormat="1" ht="32" x14ac:dyDescent="0.2">
      <c r="A2" s="22" t="s">
        <v>99</v>
      </c>
      <c r="B2" s="113" t="s">
        <v>100</v>
      </c>
      <c r="C2" s="24" t="s">
        <v>101</v>
      </c>
      <c r="D2" s="89" t="s">
        <v>102</v>
      </c>
      <c r="E2" s="67"/>
      <c r="F2" s="114" t="s">
        <v>103</v>
      </c>
      <c r="G2" s="24" t="s">
        <v>104</v>
      </c>
      <c r="H2" s="25" t="s">
        <v>105</v>
      </c>
      <c r="I2" s="69" t="s">
        <v>106</v>
      </c>
    </row>
    <row r="3" spans="1:9" ht="32" x14ac:dyDescent="0.2">
      <c r="A3" s="45">
        <f>'Encuesta Pre-Subvebción'!A6</f>
        <v>2.12</v>
      </c>
      <c r="B3" s="115" t="str">
        <f>'Encuesta Pre-Subvebción'!B6</f>
        <v xml:space="preserve">¿Su organización está sujeta a una auditoría de cumplimiento A-133 (o 2 CFR 200, Sub parte F) u otra estipulada por el Gobierno de los Estados Unidos?  </v>
      </c>
      <c r="C3" s="116">
        <f>'Encuesta Pre-Subvebción'!C6</f>
        <v>0</v>
      </c>
      <c r="D3" s="100"/>
      <c r="E3" s="49"/>
      <c r="F3" s="117"/>
      <c r="G3" s="77"/>
      <c r="H3" s="130"/>
      <c r="I3" s="118"/>
    </row>
    <row r="4" spans="1:9" ht="32" x14ac:dyDescent="0.2">
      <c r="A4" s="45">
        <f>'Encuesta Pre-Subvebción'!A12</f>
        <v>2.1</v>
      </c>
      <c r="B4" s="119" t="str">
        <f>'Encuesta Pre-Subvebción'!B12</f>
        <v>Los ingresos estimados de su organización provenientes de todas las fuentes durante los primeros 12 meses de su contrato/subvención.  Enliste por separado cada fuente prevista. (agregue filas si es necesario en la siguiente tabla)</v>
      </c>
      <c r="C4" s="116"/>
      <c r="D4" s="100"/>
      <c r="E4" s="49"/>
      <c r="F4" s="103"/>
      <c r="G4" s="77"/>
      <c r="H4" s="130"/>
      <c r="I4" s="118"/>
    </row>
    <row r="5" spans="1:9" ht="32" x14ac:dyDescent="0.2">
      <c r="A5" s="45">
        <f>'Encuesta Pre-Subvebción'!A56</f>
        <v>2.12</v>
      </c>
      <c r="B5" s="119" t="str">
        <f>'Encuesta Pre-Subvebción'!B56</f>
        <v>1.         ¿La organización es auditada anualmente?   </v>
      </c>
      <c r="C5" s="116">
        <f>'Encuesta Pre-Subvebción'!C56</f>
        <v>0</v>
      </c>
      <c r="D5" s="100"/>
      <c r="E5" s="49"/>
      <c r="F5" s="103"/>
      <c r="G5" s="77" t="e">
        <f>'Encuesta Pre-Subvebción'!D56</f>
        <v>#N/A</v>
      </c>
      <c r="H5" s="130">
        <v>3</v>
      </c>
      <c r="I5" s="118">
        <v>3</v>
      </c>
    </row>
    <row r="6" spans="1:9" ht="48" x14ac:dyDescent="0.2">
      <c r="A6" s="45">
        <f>'Encuesta Pre-Subvebción'!A58</f>
        <v>2.12</v>
      </c>
      <c r="B6" s="120" t="str">
        <f>'Encuesta Pre-Subvebción'!B58</f>
        <v>2.       ¿La organización toma medidas oportunas para abordar las recomendaciones de auditoría hechas en el informe de auditoría?</v>
      </c>
      <c r="C6" s="116">
        <f>'Encuesta Pre-Subvebción'!C58</f>
        <v>0</v>
      </c>
      <c r="D6" s="100" t="s">
        <v>107</v>
      </c>
      <c r="E6" s="49" t="s">
        <v>145</v>
      </c>
      <c r="F6" s="103" t="e">
        <f>VLOOKUP(C6,VLOOK!$B$12:$C$14,2,FALSE)</f>
        <v>#N/A</v>
      </c>
      <c r="G6" s="77" t="e">
        <f>'Encuesta Pre-Subvebción'!D58</f>
        <v>#N/A</v>
      </c>
      <c r="H6" s="71"/>
      <c r="I6" s="118" t="e">
        <f>F6</f>
        <v>#N/A</v>
      </c>
    </row>
    <row r="7" spans="1:9" ht="16" x14ac:dyDescent="0.2">
      <c r="A7" s="45">
        <f>'Encuesta Pre-Subvebción'!A61</f>
        <v>2.12</v>
      </c>
      <c r="B7" s="119" t="str">
        <f>'Encuesta Pre-Subvebción'!B61</f>
        <v xml:space="preserve">3.            ¿La organización presenta y/o desarrolla un documento público a modo de Informe Anual de actividades? </v>
      </c>
      <c r="C7" s="116">
        <f>'Encuesta Pre-Subvebción'!C61</f>
        <v>0</v>
      </c>
      <c r="D7" s="100" t="s">
        <v>108</v>
      </c>
      <c r="E7" s="49" t="s">
        <v>146</v>
      </c>
      <c r="F7" s="103" t="e">
        <f>VLOOKUP(C7,VLOOK!$B$12:$C$14,2,FALSE)</f>
        <v>#N/A</v>
      </c>
      <c r="G7" s="77"/>
      <c r="H7" s="71"/>
      <c r="I7" s="118" t="e">
        <f t="shared" ref="I7:I48" si="0">F7</f>
        <v>#N/A</v>
      </c>
    </row>
    <row r="8" spans="1:9" ht="16" x14ac:dyDescent="0.2">
      <c r="A8" s="45">
        <f>'Encuesta Pre-Subvebción'!A63</f>
        <v>2.12</v>
      </c>
      <c r="B8" s="119" t="str">
        <f>'Encuesta Pre-Subvebción'!B63</f>
        <v xml:space="preserve">4.            Si contesta Sí,  entonces ¿incluye sus estados financieros auditados en el Informe Anual? </v>
      </c>
      <c r="C8" s="116">
        <f>'Encuesta Pre-Subvebción'!C63</f>
        <v>0</v>
      </c>
      <c r="D8" s="100" t="s">
        <v>109</v>
      </c>
      <c r="E8" s="49" t="s">
        <v>147</v>
      </c>
      <c r="F8" s="103" t="e">
        <f>VLOOKUP(C8,VLOOK!$B$12:$C$14,2,FALSE)</f>
        <v>#N/A</v>
      </c>
      <c r="G8" s="77"/>
      <c r="H8" s="71"/>
      <c r="I8" s="118" t="e">
        <f t="shared" si="0"/>
        <v>#N/A</v>
      </c>
    </row>
    <row r="9" spans="1:9" ht="16" x14ac:dyDescent="0.2">
      <c r="A9" s="45">
        <f>'Encuesta Pre-Subvebción'!A65</f>
        <v>2.5</v>
      </c>
      <c r="B9" s="119" t="str">
        <f>'Encuesta Pre-Subvebción'!B65</f>
        <v>5.            ¿La organización comparte/distribuye la cuota de auditoría anual entre sus financiadores?</v>
      </c>
      <c r="C9" s="116">
        <f>'Encuesta Pre-Subvebción'!C65</f>
        <v>0</v>
      </c>
      <c r="D9" s="100" t="s">
        <v>110</v>
      </c>
      <c r="E9" s="49" t="s">
        <v>148</v>
      </c>
      <c r="F9" s="103" t="e">
        <f>VLOOKUP(C9,VLOOK!$B$12:$C$14,2,FALSE)</f>
        <v>#N/A</v>
      </c>
      <c r="G9" s="77"/>
      <c r="H9" s="71"/>
      <c r="I9" s="118" t="e">
        <f t="shared" si="0"/>
        <v>#N/A</v>
      </c>
    </row>
    <row r="10" spans="1:9" ht="32" x14ac:dyDescent="0.2">
      <c r="A10" s="45">
        <f>'Encuesta Pre-Subvebción'!A73</f>
        <v>2.6</v>
      </c>
      <c r="B10" s="119" t="str">
        <f>'Encuesta Pre-Subvebción'!B73</f>
        <v xml:space="preserve">¿La organización tiene un convenio de Tasa Negociada de Costos Indirectos (NICRA) con alguna dependencia del gobierno de los Estados Unidos? </v>
      </c>
      <c r="C10" s="116">
        <f>'Encuesta Pre-Subvebción'!C73</f>
        <v>0</v>
      </c>
      <c r="D10" s="100"/>
      <c r="E10" s="49"/>
      <c r="F10" s="103"/>
      <c r="G10" s="77" t="e">
        <f>'Encuesta Pre-Subvebción'!D73</f>
        <v>#N/A</v>
      </c>
      <c r="H10" s="130"/>
      <c r="I10" s="121"/>
    </row>
    <row r="11" spans="1:9" ht="32" x14ac:dyDescent="0.2">
      <c r="A11" s="45">
        <f>'Encuesta Pre-Subvebción'!A75</f>
        <v>2.6</v>
      </c>
      <c r="B11" s="119" t="str">
        <f>'Encuesta Pre-Subvebción'!B75</f>
        <v>¿La organización tiene una metodología escrita para dar seguimiento y asignar costos indirectos (compartidos) entre sus fuentes de financiamiento?</v>
      </c>
      <c r="C11" s="116">
        <f>'Encuesta Pre-Subvebción'!C75</f>
        <v>0</v>
      </c>
      <c r="D11" s="100" t="s">
        <v>111</v>
      </c>
      <c r="E11" s="49" t="s">
        <v>149</v>
      </c>
      <c r="F11" s="103" t="e">
        <f>VLOOKUP(C11,VLOOK!$B$35:$C$37,2,FALSE)</f>
        <v>#N/A</v>
      </c>
      <c r="G11" s="77" t="str">
        <f>'Encuesta Pre-Subvebción'!D75</f>
        <v xml:space="preserve"> </v>
      </c>
      <c r="H11" s="20"/>
      <c r="I11" s="78" t="e">
        <f>IF(F11="REFER FOLLOW-UP",H11,F11)</f>
        <v>#N/A</v>
      </c>
    </row>
    <row r="12" spans="1:9" ht="32" x14ac:dyDescent="0.2">
      <c r="A12" s="45">
        <f>'Encuesta Pre-Subvebción'!A119</f>
        <v>2.4</v>
      </c>
      <c r="B12" s="119" t="str">
        <f>'Encuesta Pre-Subvebción'!B119</f>
        <v xml:space="preserve">1.            ¿La administración garantiza que todos los gastos sean autorizados y se circunscriban a los lineamientos del presupuesto aprobado?  </v>
      </c>
      <c r="C12" s="116">
        <f>'Encuesta Pre-Subvebción'!C119</f>
        <v>0</v>
      </c>
      <c r="D12" s="100" t="s">
        <v>112</v>
      </c>
      <c r="E12" s="49" t="s">
        <v>150</v>
      </c>
      <c r="F12" s="103" t="e">
        <f>VLOOKUP(C12,VLOOK!$B$24:$C$26,2,FALSE)</f>
        <v>#N/A</v>
      </c>
      <c r="G12" s="77" t="e">
        <f>'Encuesta Pre-Subvebción'!D119</f>
        <v>#N/A</v>
      </c>
      <c r="H12" s="20"/>
      <c r="I12" s="78" t="e">
        <f>IF(F12="REFER FOLLOW-UP",H12,F12)</f>
        <v>#N/A</v>
      </c>
    </row>
    <row r="13" spans="1:9" ht="32" x14ac:dyDescent="0.2">
      <c r="A13" s="45">
        <f>'Encuesta Pre-Subvebción'!A121</f>
        <v>2.4</v>
      </c>
      <c r="B13" s="119" t="str">
        <f>'Encuesta Pre-Subvebción'!B121</f>
        <v xml:space="preserve">2.            ¿La administración revisa y vigila estrechamente y de manera regular los gastos del año a la fecha vs el presupuesto aprobado y explica cualquier variación?  </v>
      </c>
      <c r="C13" s="116">
        <f>'Encuesta Pre-Subvebción'!C121</f>
        <v>0</v>
      </c>
      <c r="D13" s="100" t="s">
        <v>113</v>
      </c>
      <c r="E13" s="49" t="s">
        <v>151</v>
      </c>
      <c r="F13" s="103" t="e">
        <f>VLOOKUP(C13,VLOOK!$B$4:$C$6,2,FALSE)</f>
        <v>#N/A</v>
      </c>
      <c r="G13" s="77" t="str">
        <f>'Encuesta Pre-Subvebción'!D121</f>
        <v xml:space="preserve"> </v>
      </c>
      <c r="H13" s="71"/>
      <c r="I13" s="118" t="e">
        <f t="shared" si="0"/>
        <v>#N/A</v>
      </c>
    </row>
    <row r="14" spans="1:9" ht="32" x14ac:dyDescent="0.2">
      <c r="A14" s="45">
        <f>'Encuesta Pre-Subvebción'!A123</f>
        <v>2.11</v>
      </c>
      <c r="B14" s="119" t="str">
        <f>'Encuesta Pre-Subvebción'!B123</f>
        <v>3.            ¿Se preparan informes financieros del contrato/subvención (si aplica) en cumplimiento con los requisitos y formatos de cada donantes (mensual, trimestral y anualmente)?</v>
      </c>
      <c r="C14" s="116">
        <f>'Encuesta Pre-Subvebción'!C123</f>
        <v>0</v>
      </c>
      <c r="D14" s="100" t="s">
        <v>114</v>
      </c>
      <c r="E14" s="49" t="s">
        <v>152</v>
      </c>
      <c r="F14" s="103" t="e">
        <f>VLOOKUP(C14,VLOOK!$B$4:$C$6,2,FALSE)</f>
        <v>#N/A</v>
      </c>
      <c r="G14" s="77"/>
      <c r="H14" s="71"/>
      <c r="I14" s="118" t="e">
        <f t="shared" si="0"/>
        <v>#N/A</v>
      </c>
    </row>
    <row r="15" spans="1:9" ht="32" x14ac:dyDescent="0.2">
      <c r="A15" s="45">
        <f>'Encuesta Pre-Subvebción'!A125</f>
        <v>2.9</v>
      </c>
      <c r="B15" s="119" t="str">
        <f>'Encuesta Pre-Subvebción'!B125</f>
        <v xml:space="preserve">4.            ¿La contabilidad anual se prepara dentro de un tiempo razonable y se pone a disposición para auditoría externa?  </v>
      </c>
      <c r="C15" s="116">
        <f>'Encuesta Pre-Subvebción'!C125</f>
        <v>0</v>
      </c>
      <c r="D15" s="100" t="s">
        <v>115</v>
      </c>
      <c r="E15" s="49" t="s">
        <v>153</v>
      </c>
      <c r="F15" s="103" t="e">
        <f>VLOOKUP(C15,VLOOK!$B$4:$C$6,2,FALSE)</f>
        <v>#N/A</v>
      </c>
      <c r="G15" s="77" t="e">
        <f>'Encuesta Pre-Subvebción'!D125</f>
        <v>#N/A</v>
      </c>
      <c r="H15" s="71"/>
      <c r="I15" s="118" t="e">
        <f t="shared" si="0"/>
        <v>#N/A</v>
      </c>
    </row>
    <row r="16" spans="1:9" ht="96" x14ac:dyDescent="0.2">
      <c r="A16" s="45">
        <f>'Encuesta Pre-Subvebción'!A132</f>
        <v>2.13</v>
      </c>
      <c r="B16" s="119" t="str">
        <f>'Encuesta Pre-Subvebción'!B132</f>
        <v>1.            ¿El departamento de contabilidad es administrado por personal contable calificado?</v>
      </c>
      <c r="C16" s="116">
        <f>'Encuesta Pre-Subvebción'!C132</f>
        <v>0</v>
      </c>
      <c r="D16" s="100" t="s">
        <v>116</v>
      </c>
      <c r="E16" s="49" t="s">
        <v>154</v>
      </c>
      <c r="F16" s="103" t="e">
        <f>VLOOKUP(C16,VLOOK!$B$4:$C$6,2,FALSE)</f>
        <v>#N/A</v>
      </c>
      <c r="G16" s="77" t="e">
        <f>'Encuesta Pre-Subvebción'!D132</f>
        <v>#N/A</v>
      </c>
      <c r="H16" s="71"/>
      <c r="I16" s="118" t="e">
        <f t="shared" si="0"/>
        <v>#N/A</v>
      </c>
    </row>
    <row r="17" spans="1:9" x14ac:dyDescent="0.2">
      <c r="A17" s="45"/>
      <c r="B17" s="119"/>
      <c r="C17" s="116"/>
      <c r="D17" s="100"/>
      <c r="E17" s="49"/>
      <c r="F17" s="103"/>
      <c r="G17" s="77"/>
      <c r="H17" s="71"/>
      <c r="I17" s="118"/>
    </row>
    <row r="18" spans="1:9" ht="16" x14ac:dyDescent="0.2">
      <c r="A18" s="45">
        <f>'Encuesta Pre-Subvebción'!A135</f>
        <v>2.2000000000000002</v>
      </c>
      <c r="B18" s="119" t="str">
        <f>'Encuesta Pre-Subvebción'!B135</f>
        <v>2.            ¿Todos los comprobantes se registran e ingresan en el libro mayor de manera regular?</v>
      </c>
      <c r="C18" s="116">
        <f>'Encuesta Pre-Subvebción'!C135</f>
        <v>0</v>
      </c>
      <c r="D18" s="100" t="s">
        <v>117</v>
      </c>
      <c r="E18" s="49" t="s">
        <v>155</v>
      </c>
      <c r="F18" s="103" t="e">
        <f>VLOOKUP(C18,VLOOK!$B$30:$C$32,2,FALSE)</f>
        <v>#N/A</v>
      </c>
      <c r="G18" s="77" t="e">
        <f>'Encuesta Pre-Subvebción'!D135</f>
        <v>#N/A</v>
      </c>
      <c r="H18" s="20">
        <v>4</v>
      </c>
      <c r="I18" s="78" t="e">
        <f>IF(F18="REFER FOLLOW-UP",H18,F18)</f>
        <v>#N/A</v>
      </c>
    </row>
    <row r="19" spans="1:9" ht="32" x14ac:dyDescent="0.2">
      <c r="A19" s="45">
        <f>'Encuesta Pre-Subvebción'!A137</f>
        <v>2.2000000000000002</v>
      </c>
      <c r="B19" s="119" t="str">
        <f>'Encuesta Pre-Subvebción'!B137</f>
        <v>3.            ¿Todos los comprobantes son archivados y clasificados con toda la documentación complementaria original de manera cronológica o por proveedor?</v>
      </c>
      <c r="C19" s="116">
        <f>'Encuesta Pre-Subvebción'!C137</f>
        <v>0</v>
      </c>
      <c r="D19" s="100" t="s">
        <v>118</v>
      </c>
      <c r="E19" s="49" t="s">
        <v>156</v>
      </c>
      <c r="F19" s="103" t="e">
        <f>VLOOKUP(C19,VLOOK!$B$4:$C$6,2,FALSE)</f>
        <v>#N/A</v>
      </c>
      <c r="G19" s="77"/>
      <c r="H19" s="71"/>
      <c r="I19" s="118" t="e">
        <f t="shared" si="0"/>
        <v>#N/A</v>
      </c>
    </row>
    <row r="20" spans="1:9" ht="16" x14ac:dyDescent="0.2">
      <c r="A20" s="45">
        <f>'Encuesta Pre-Subvebción'!A139</f>
        <v>2.2000000000000002</v>
      </c>
      <c r="B20" s="119" t="str">
        <f>'Encuesta Pre-Subvebción'!B139</f>
        <v>4.            ¿Los libros contables se cierran al final de cada mes?</v>
      </c>
      <c r="C20" s="116">
        <f>'Encuesta Pre-Subvebción'!C139</f>
        <v>0</v>
      </c>
      <c r="D20" s="100" t="s">
        <v>119</v>
      </c>
      <c r="E20" s="49" t="s">
        <v>157</v>
      </c>
      <c r="F20" s="103" t="e">
        <f>VLOOKUP(C20,VLOOK!$B$4:$C$6,2,FALSE)</f>
        <v>#N/A</v>
      </c>
      <c r="G20" s="77" t="e">
        <f>'Encuesta Pre-Subvebción'!D139</f>
        <v>#N/A</v>
      </c>
      <c r="H20" s="71"/>
      <c r="I20" s="118" t="e">
        <f t="shared" si="0"/>
        <v>#N/A</v>
      </c>
    </row>
    <row r="21" spans="1:9" ht="16" x14ac:dyDescent="0.2">
      <c r="A21" s="45">
        <f>'Encuesta Pre-Subvebción'!A141</f>
        <v>2.2000000000000002</v>
      </c>
      <c r="B21" s="119" t="str">
        <f>'Encuesta Pre-Subvebción'!B141</f>
        <v xml:space="preserve">5.            ¿Se hacen ajustes al final de los periodos de reporte e incluyen gastos anticipados y devengados? </v>
      </c>
      <c r="C21" s="116">
        <f>'Encuesta Pre-Subvebción'!C141</f>
        <v>0</v>
      </c>
      <c r="D21" s="100" t="s">
        <v>120</v>
      </c>
      <c r="E21" s="49" t="s">
        <v>158</v>
      </c>
      <c r="F21" s="103" t="e">
        <f>VLOOKUP(C21,VLOOK!$B$12:$C$14,2,FALSE)</f>
        <v>#N/A</v>
      </c>
      <c r="G21" s="77" t="e">
        <f>'Encuesta Pre-Subvebción'!D141</f>
        <v>#N/A</v>
      </c>
      <c r="H21" s="71"/>
      <c r="I21" s="118" t="e">
        <f t="shared" si="0"/>
        <v>#N/A</v>
      </c>
    </row>
    <row r="22" spans="1:9" ht="32" x14ac:dyDescent="0.2">
      <c r="A22" s="45">
        <f>'Encuesta Pre-Subvebción'!A143</f>
        <v>2.9</v>
      </c>
      <c r="B22" s="119" t="str">
        <f>'Encuesta Pre-Subvebción'!B143</f>
        <v xml:space="preserve">6.            ¿Las transacciones se registran de forma manual, utilizando hojas de cálculo de Excel o a través de un software contable? </v>
      </c>
      <c r="C22" s="116">
        <f>'Encuesta Pre-Subvebción'!C143</f>
        <v>0</v>
      </c>
      <c r="D22" s="100"/>
      <c r="E22" s="49"/>
      <c r="F22" s="103"/>
      <c r="G22" s="77" t="e">
        <f>'Encuesta Pre-Subvebción'!D143</f>
        <v>#N/A</v>
      </c>
      <c r="H22" s="71"/>
      <c r="I22" s="118"/>
    </row>
    <row r="23" spans="1:9" x14ac:dyDescent="0.2">
      <c r="A23" s="45"/>
      <c r="B23" s="119"/>
      <c r="C23" s="116"/>
      <c r="D23" s="100"/>
      <c r="E23" s="49"/>
      <c r="F23" s="103"/>
      <c r="G23" s="77"/>
      <c r="H23" s="71"/>
      <c r="I23" s="118"/>
    </row>
    <row r="24" spans="1:9" ht="32" x14ac:dyDescent="0.2">
      <c r="A24" s="45">
        <f>'Encuesta Pre-Subvebción'!A146</f>
        <v>2.2999999999999998</v>
      </c>
      <c r="B24" s="119" t="str">
        <f>'Encuesta Pre-Subvebción'!B146</f>
        <v>7.            ¿La organización aplica la contabilidad sobre flujos de efectivo o saldos acumulados?</v>
      </c>
      <c r="C24" s="116">
        <f>'Encuesta Pre-Subvebción'!C146</f>
        <v>0</v>
      </c>
      <c r="D24" s="100"/>
      <c r="E24" s="49"/>
      <c r="F24" s="103"/>
      <c r="G24" s="77"/>
      <c r="H24" s="71"/>
      <c r="I24" s="118"/>
    </row>
    <row r="25" spans="1:9" ht="32" x14ac:dyDescent="0.2">
      <c r="A25" s="45">
        <f>'Encuesta Pre-Subvebción'!A148</f>
        <v>2.1</v>
      </c>
      <c r="B25" s="119" t="str">
        <f>'Encuesta Pre-Subvebción'!B148</f>
        <v>8.            ¿Qué método de conversión y fuente de divisa se utiliza para convertir las transacciones en moneda local y los informes financieros en moneda del pagador?</v>
      </c>
      <c r="C25" s="116"/>
      <c r="D25" s="100"/>
      <c r="E25" s="49"/>
      <c r="F25" s="103"/>
      <c r="G25" s="77"/>
      <c r="H25" s="71"/>
      <c r="I25" s="118"/>
    </row>
    <row r="26" spans="1:9" ht="16" x14ac:dyDescent="0.2">
      <c r="A26" s="45">
        <f>'Encuesta Pre-Subvebción'!A150</f>
        <v>2.1</v>
      </c>
      <c r="B26" s="119" t="str">
        <f>'Encuesta Pre-Subvebción'!B150</f>
        <v>9.            ¿Cómo se calculan y contabilizan las ganancias/pérdidas al hacer conversiones de moneda?</v>
      </c>
      <c r="C26" s="116"/>
      <c r="D26" s="100"/>
      <c r="E26" s="49"/>
      <c r="F26" s="103"/>
      <c r="G26" s="77"/>
      <c r="H26" s="71"/>
      <c r="I26" s="118"/>
    </row>
    <row r="27" spans="1:9" ht="32" x14ac:dyDescent="0.2">
      <c r="A27" s="45">
        <f>'Encuesta Pre-Subvebción'!A152</f>
        <v>2.2999999999999998</v>
      </c>
      <c r="B27" s="119" t="str">
        <f>'Encuesta Pre-Subvebción'!B152</f>
        <v>10.         ¿La organización tiene un catálogos de cuentas?</v>
      </c>
      <c r="C27" s="116">
        <f>'Encuesta Pre-Subvebción'!C152</f>
        <v>0</v>
      </c>
      <c r="D27" s="100" t="s">
        <v>121</v>
      </c>
      <c r="E27" s="49" t="s">
        <v>159</v>
      </c>
      <c r="F27" s="103" t="e">
        <f>VLOOKUP(C27,VLOOK!$B$30:$C$32,2,FALSE)</f>
        <v>#N/A</v>
      </c>
      <c r="G27" s="77" t="e">
        <f>'Encuesta Pre-Subvebción'!D152</f>
        <v>#N/A</v>
      </c>
      <c r="H27" s="20">
        <v>4</v>
      </c>
      <c r="I27" s="78" t="e">
        <f>IF(F27="REFER FOLLOW-UP",H27,F27)</f>
        <v>#N/A</v>
      </c>
    </row>
    <row r="28" spans="1:9" ht="16" x14ac:dyDescent="0.2">
      <c r="A28" s="45">
        <f>'Encuesta Pre-Subvebción'!A154</f>
        <v>2.4</v>
      </c>
      <c r="B28" s="119" t="str">
        <f>'Encuesta Pre-Subvebción'!B154</f>
        <v>11.        ¿El sistema genera informes de costos presupuestados y reales?</v>
      </c>
      <c r="C28" s="116">
        <f>'Encuesta Pre-Subvebción'!C154</f>
        <v>0</v>
      </c>
      <c r="D28" s="100" t="s">
        <v>122</v>
      </c>
      <c r="E28" s="49" t="s">
        <v>160</v>
      </c>
      <c r="F28" s="103" t="e">
        <f>VLOOKUP(C28,VLOOK!$B$4:$C$6,2,FALSE)</f>
        <v>#N/A</v>
      </c>
      <c r="G28" s="77"/>
      <c r="H28" s="71"/>
      <c r="I28" s="118" t="e">
        <f t="shared" si="0"/>
        <v>#N/A</v>
      </c>
    </row>
    <row r="29" spans="1:9" ht="16" x14ac:dyDescent="0.2">
      <c r="A29" s="45">
        <f>'Encuesta Pre-Subvebción'!A156</f>
        <v>2.7</v>
      </c>
      <c r="B29" s="119" t="str">
        <f>'Encuesta Pre-Subvebción'!B156</f>
        <v>12.        ¿Quien prepara las solicitudes de pago/comprobantes?</v>
      </c>
      <c r="C29" s="116"/>
      <c r="D29" s="100"/>
      <c r="E29" s="49"/>
      <c r="F29" s="103"/>
      <c r="G29" s="77"/>
      <c r="H29" s="71"/>
      <c r="I29" s="118"/>
    </row>
    <row r="30" spans="1:9" ht="32" x14ac:dyDescent="0.2">
      <c r="A30" s="45">
        <f>'Encuesta Pre-Subvebción'!A158</f>
        <v>2.7</v>
      </c>
      <c r="B30" s="119" t="str">
        <f>'Encuesta Pre-Subvebción'!B158</f>
        <v>13.        ¿Se requiere aprobación por parte del Gerente/Coordinador de Finanzas o algún integrante de la organización antes de realizar cualquier pago o transferencia?</v>
      </c>
      <c r="C30" s="116">
        <f>'Encuesta Pre-Subvebción'!C158</f>
        <v>0</v>
      </c>
      <c r="D30" s="100" t="s">
        <v>123</v>
      </c>
      <c r="E30" s="49" t="s">
        <v>161</v>
      </c>
      <c r="F30" s="103" t="e">
        <f>VLOOKUP(C30,VLOOK!$B$4:$C$6,2,FALSE)</f>
        <v>#N/A</v>
      </c>
      <c r="G30" s="77"/>
      <c r="H30" s="71"/>
      <c r="I30" s="118" t="e">
        <f t="shared" si="0"/>
        <v>#N/A</v>
      </c>
    </row>
    <row r="31" spans="1:9" ht="16" x14ac:dyDescent="0.2">
      <c r="A31" s="45">
        <f>'Encuesta Pre-Subvebción'!A160</f>
        <v>2.7</v>
      </c>
      <c r="B31" s="119" t="str">
        <f>'Encuesta Pre-Subvebción'!B160</f>
        <v>14.        ¿Alguien más aparte del solicitante da la aprobación escrita antes de que se haga el pago?</v>
      </c>
      <c r="C31" s="122"/>
      <c r="D31" s="123"/>
      <c r="E31" s="49"/>
      <c r="F31" s="103"/>
      <c r="G31" s="77"/>
      <c r="H31" s="71"/>
      <c r="I31" s="118"/>
    </row>
    <row r="32" spans="1:9" x14ac:dyDescent="0.2">
      <c r="A32" s="45">
        <f>'Encuesta Pre-Subvebción'!A162</f>
        <v>2.7</v>
      </c>
      <c r="B32" s="119"/>
      <c r="D32" s="123"/>
      <c r="E32" s="49"/>
      <c r="F32" s="103"/>
      <c r="G32" s="124"/>
      <c r="H32" s="71"/>
      <c r="I32" s="118"/>
    </row>
    <row r="33" spans="1:10" ht="32" x14ac:dyDescent="0.2">
      <c r="A33" s="45">
        <f>'Encuesta Pre-Subvebción'!A164</f>
        <v>2.7</v>
      </c>
      <c r="B33" s="119" t="str">
        <f>'Encuesta Pre-Subvebción'!B164</f>
        <v>16.        ¿Los pagos se hacen en general con cheque, transferecia o efectivo?</v>
      </c>
      <c r="C33" s="116">
        <f>'Encuesta Pre-Subvebción'!C164</f>
        <v>0</v>
      </c>
      <c r="D33" s="100" t="s">
        <v>124</v>
      </c>
      <c r="E33" s="49" t="s">
        <v>162</v>
      </c>
      <c r="F33" s="103" t="e">
        <f>VLOOKUP(C33,VLOOK!$B$24:$C$26,2,FALSE)</f>
        <v>#N/A</v>
      </c>
      <c r="G33" s="77" t="e">
        <f>'Encuesta Pre-Subvebción'!D164</f>
        <v>#N/A</v>
      </c>
      <c r="H33" s="20"/>
      <c r="I33" s="78" t="e">
        <f>IF(F33="REFER FOLLOW-UP",H33,F33)</f>
        <v>#N/A</v>
      </c>
    </row>
    <row r="34" spans="1:10" ht="32" x14ac:dyDescent="0.2">
      <c r="A34" s="45">
        <f>'Encuesta Pre-Subvebción'!A166</f>
        <v>2.8</v>
      </c>
      <c r="B34" s="119" t="str">
        <f>'Encuesta Pre-Subvebción'!B166</f>
        <v>17.        ¿La caja chica se maneja con un fondo fijo (imprest basis) ? (Se repone un monto fijo cuando se reduce el saldo).</v>
      </c>
      <c r="C34" s="116">
        <f>'Encuesta Pre-Subvebción'!C166</f>
        <v>0</v>
      </c>
      <c r="D34" s="100" t="s">
        <v>125</v>
      </c>
      <c r="E34" s="49" t="s">
        <v>163</v>
      </c>
      <c r="F34" s="103" t="e">
        <f>VLOOKUP(C34,VLOOK!$B$4:$C$6,2,FALSE)</f>
        <v>#N/A</v>
      </c>
      <c r="G34" s="77"/>
      <c r="H34" s="71">
        <v>2</v>
      </c>
      <c r="I34" s="118">
        <v>3</v>
      </c>
      <c r="J34" s="28" t="s">
        <v>126</v>
      </c>
    </row>
    <row r="35" spans="1:10" ht="32" x14ac:dyDescent="0.2">
      <c r="A35" s="45">
        <f>'Encuesta Pre-Subvebción'!A168</f>
        <v>2.8</v>
      </c>
      <c r="B35" s="27" t="str">
        <f>'Encuesta Pre-Subvebción'!B168</f>
        <v xml:space="preserve">18.        ¿La función de custodia (cajero - persona que tiene la custodia del efectivo físico) es independiente de la persona que registra las transacciones en los registros contables? </v>
      </c>
      <c r="C35" s="116">
        <f>'Encuesta Pre-Subvebción'!C168</f>
        <v>0</v>
      </c>
      <c r="D35" s="100" t="s">
        <v>127</v>
      </c>
      <c r="E35" s="49" t="s">
        <v>164</v>
      </c>
      <c r="F35" s="103" t="e">
        <f>VLOOKUP(C35,VLOOK!$B$4:$C$6,2,FALSE)</f>
        <v>#N/A</v>
      </c>
      <c r="G35" s="77"/>
      <c r="H35" s="71"/>
      <c r="I35" s="118">
        <v>3</v>
      </c>
      <c r="J35" s="28" t="s">
        <v>128</v>
      </c>
    </row>
    <row r="36" spans="1:10" ht="32" x14ac:dyDescent="0.2">
      <c r="A36" s="45">
        <f>'Encuesta Pre-Subvebción'!A170</f>
        <v>2.8</v>
      </c>
      <c r="B36" s="27" t="str">
        <f>'Encuesta Pre-Subvebción'!B170</f>
        <v>19.        ¿Existe un límite en el valor de una transacción que se pueda pagar utilizando la caja chica?</v>
      </c>
      <c r="C36" s="116">
        <f>'Encuesta Pre-Subvebción'!C170</f>
        <v>0</v>
      </c>
      <c r="D36" s="100" t="s">
        <v>129</v>
      </c>
      <c r="E36" s="49" t="s">
        <v>165</v>
      </c>
      <c r="F36" s="103"/>
      <c r="G36" s="77" t="e">
        <f>'Encuesta Pre-Subvebción'!D170</f>
        <v>#N/A</v>
      </c>
      <c r="H36" s="20"/>
      <c r="I36" s="78">
        <v>3</v>
      </c>
      <c r="J36" s="28" t="s">
        <v>130</v>
      </c>
    </row>
    <row r="37" spans="1:10" ht="16" x14ac:dyDescent="0.2">
      <c r="A37" s="45">
        <f>'Encuesta Pre-Subvebción'!A177</f>
        <v>2.1</v>
      </c>
      <c r="B37" s="27" t="str">
        <f>'Encuesta Pre-Subvebción'!B177</f>
        <v xml:space="preserve">1.            ¿Todas las cuentas bancarias están a nombre de la organización y están incluidas en sus registros contables? </v>
      </c>
      <c r="C37" s="116">
        <f>'Encuesta Pre-Subvebción'!C177</f>
        <v>0</v>
      </c>
      <c r="D37" s="100" t="s">
        <v>131</v>
      </c>
      <c r="E37" s="49" t="s">
        <v>166</v>
      </c>
      <c r="F37" s="103" t="e">
        <f>VLOOKUP(C37,VLOOK!$B$4:$C$6,2,FALSE)</f>
        <v>#N/A</v>
      </c>
      <c r="G37" s="77" t="e">
        <f>'Encuesta Pre-Subvebción'!D177</f>
        <v>#N/A</v>
      </c>
      <c r="H37" s="71"/>
      <c r="I37" s="118" t="e">
        <f t="shared" si="0"/>
        <v>#N/A</v>
      </c>
    </row>
    <row r="38" spans="1:10" ht="16" x14ac:dyDescent="0.2">
      <c r="A38" s="45">
        <f>'Encuesta Pre-Subvebción'!A179</f>
        <v>2.7</v>
      </c>
      <c r="B38" s="27" t="str">
        <f>'Encuesta Pre-Subvebción'!B179</f>
        <v xml:space="preserve">2.            ¿Las chequeras se guardan en un lugar seguro bajo llave?  </v>
      </c>
      <c r="C38" s="116">
        <f>'Encuesta Pre-Subvebción'!C179</f>
        <v>0</v>
      </c>
      <c r="D38" s="100" t="s">
        <v>132</v>
      </c>
      <c r="E38" s="49" t="s">
        <v>167</v>
      </c>
      <c r="F38" s="103" t="e">
        <f>VLOOKUP(C38,VLOOK!$B$4:$C$6,2,FALSE)</f>
        <v>#N/A</v>
      </c>
      <c r="G38" s="77" t="e">
        <f>'Encuesta Pre-Subvebción'!D179</f>
        <v>#N/A</v>
      </c>
      <c r="H38" s="71"/>
      <c r="I38" s="118" t="e">
        <f t="shared" si="0"/>
        <v>#N/A</v>
      </c>
    </row>
    <row r="39" spans="1:10" ht="48" x14ac:dyDescent="0.2">
      <c r="A39" s="45">
        <f>'Encuesta Pre-Subvebción'!A181</f>
        <v>2.7</v>
      </c>
      <c r="B39" s="27" t="str">
        <f>'Encuesta Pre-Subvebción'!B181</f>
        <v>3.            ¿Existe una política escrita respecto a quien puede firmar los cheques?</v>
      </c>
      <c r="C39" s="116">
        <f>'Encuesta Pre-Subvebción'!C181</f>
        <v>0</v>
      </c>
      <c r="D39" s="100" t="s">
        <v>133</v>
      </c>
      <c r="E39" s="49" t="s">
        <v>168</v>
      </c>
      <c r="F39" s="103"/>
      <c r="G39" s="77" t="e">
        <f>'Encuesta Pre-Subvebción'!D181</f>
        <v>#N/A</v>
      </c>
      <c r="H39" s="20"/>
      <c r="I39" s="118">
        <v>4</v>
      </c>
    </row>
    <row r="40" spans="1:10" ht="16" x14ac:dyDescent="0.2">
      <c r="A40" s="45">
        <f>'Encuesta Pre-Subvebción'!A184</f>
        <v>2.7</v>
      </c>
      <c r="B40" s="27" t="str">
        <f>'Encuesta Pre-Subvebción'!B184</f>
        <v>4.            ¿Todos los cheques son firmados por cuando menos dos firmantes?</v>
      </c>
      <c r="C40" s="116">
        <f>'Encuesta Pre-Subvebción'!C184</f>
        <v>0</v>
      </c>
      <c r="D40" s="100" t="s">
        <v>134</v>
      </c>
      <c r="E40" s="49" t="s">
        <v>169</v>
      </c>
      <c r="F40" s="103"/>
      <c r="G40" s="77" t="e">
        <f>'Encuesta Pre-Subvebción'!D184</f>
        <v>#N/A</v>
      </c>
      <c r="H40" s="71"/>
      <c r="I40" s="118">
        <v>4</v>
      </c>
    </row>
    <row r="41" spans="1:10" ht="16" x14ac:dyDescent="0.2">
      <c r="A41" s="45">
        <f>'Encuesta Pre-Subvebción'!A188</f>
        <v>2.1</v>
      </c>
      <c r="B41" s="27" t="str">
        <f>'Encuesta Pre-Subvebción'!B188</f>
        <v xml:space="preserve">6.            ¿Se prepara mensualmente una conciliación bancaria por escrito? </v>
      </c>
      <c r="C41" s="116">
        <f>'Encuesta Pre-Subvebción'!C188</f>
        <v>0</v>
      </c>
      <c r="D41" s="100" t="s">
        <v>135</v>
      </c>
      <c r="E41" s="49" t="s">
        <v>170</v>
      </c>
      <c r="F41" s="103" t="e">
        <f>VLOOKUP(C41,VLOOK!$B$4:$C$6,2,FALSE)</f>
        <v>#N/A</v>
      </c>
      <c r="G41" s="77" t="e">
        <f>'Encuesta Pre-Subvebción'!D188</f>
        <v>#N/A</v>
      </c>
      <c r="H41" s="71"/>
      <c r="I41" s="118" t="e">
        <f t="shared" si="0"/>
        <v>#N/A</v>
      </c>
    </row>
    <row r="42" spans="1:10" ht="28.25" customHeight="1" x14ac:dyDescent="0.2">
      <c r="A42" s="45">
        <f>'Encuesta Pre-Subvebción'!A191</f>
        <v>2.1</v>
      </c>
      <c r="B42" s="27" t="str">
        <f>'Encuesta Pre-Subvebción'!B191</f>
        <v>7.            Si se prepara la conciliación ¿se explican/concilian todas las diferencias entre el saldo bancario y el saldo en libros de la organización?</v>
      </c>
      <c r="C42" s="116">
        <f>'Encuesta Pre-Subvebción'!C191</f>
        <v>0</v>
      </c>
      <c r="D42" s="100" t="s">
        <v>136</v>
      </c>
      <c r="E42" s="49" t="s">
        <v>171</v>
      </c>
      <c r="F42" s="103" t="e">
        <f>VLOOKUP(C42,VLOOK!$B$4:$C$6,2,FALSE)</f>
        <v>#N/A</v>
      </c>
      <c r="G42" s="77"/>
      <c r="H42" s="71"/>
      <c r="I42" s="118" t="e">
        <f t="shared" si="0"/>
        <v>#N/A</v>
      </c>
    </row>
    <row r="43" spans="1:10" ht="16" x14ac:dyDescent="0.2">
      <c r="A43" s="45">
        <f>'Encuesta Pre-Subvebción'!A195</f>
        <v>2.1</v>
      </c>
      <c r="B43" s="27" t="str">
        <f>'Encuesta Pre-Subvebción'!B195</f>
        <v>9.            ¿Se revisan y da seguimiento oportuno a los cheques pendientes u otras partidas de conciliación?</v>
      </c>
      <c r="C43" s="116">
        <f>'Encuesta Pre-Subvebción'!C195</f>
        <v>0</v>
      </c>
      <c r="D43" s="100" t="s">
        <v>137</v>
      </c>
      <c r="E43" s="49" t="s">
        <v>172</v>
      </c>
      <c r="F43" s="103"/>
      <c r="G43" s="77" t="e">
        <f>'Encuesta Pre-Subvebción'!D195</f>
        <v>#N/A</v>
      </c>
      <c r="H43" s="20"/>
      <c r="I43" s="78">
        <v>4</v>
      </c>
    </row>
    <row r="44" spans="1:10" ht="16" x14ac:dyDescent="0.2">
      <c r="A44" s="45">
        <f>'Encuesta Pre-Subvebción'!A197</f>
        <v>2.1</v>
      </c>
      <c r="B44" s="27" t="str">
        <f>'Encuesta Pre-Subvebción'!B197</f>
        <v xml:space="preserve">10.        ¿El excedente de efectivo se mantiene en cuentas que generan intereses? </v>
      </c>
      <c r="C44" s="116">
        <f>'Encuesta Pre-Subvebción'!C197</f>
        <v>0</v>
      </c>
      <c r="D44" s="100" t="s">
        <v>138</v>
      </c>
      <c r="E44" s="49" t="s">
        <v>173</v>
      </c>
      <c r="F44" s="103" t="e">
        <f>VLOOKUP(C44,VLOOK!$B$12:$C$14,2,FALSE)</f>
        <v>#N/A</v>
      </c>
      <c r="G44" s="77" t="e">
        <f>'Encuesta Pre-Subvebción'!D197</f>
        <v>#N/A</v>
      </c>
      <c r="H44" s="71"/>
      <c r="I44" s="118">
        <v>3</v>
      </c>
    </row>
    <row r="45" spans="1:10" ht="16" x14ac:dyDescent="0.2">
      <c r="A45" s="45">
        <f>'Encuesta Pre-Subvebción'!A199</f>
        <v>2.1</v>
      </c>
      <c r="B45" s="27" t="str">
        <f>'Encuesta Pre-Subvebción'!B199</f>
        <v xml:space="preserve">11.        ¿Su empresa/organización tiene cuentas bancarias tanto en moneda local como en dólares/euros?  </v>
      </c>
      <c r="C45" s="116">
        <f>'Encuesta Pre-Subvebción'!C199</f>
        <v>0</v>
      </c>
      <c r="D45" s="100"/>
      <c r="E45" s="49"/>
      <c r="F45" s="103"/>
      <c r="G45" s="77" t="e">
        <f>'Encuesta Pre-Subvebción'!D199</f>
        <v>#N/A</v>
      </c>
      <c r="H45" s="71"/>
      <c r="I45" s="118"/>
    </row>
    <row r="46" spans="1:10" ht="32" x14ac:dyDescent="0.2">
      <c r="A46" s="45">
        <f>'Encuesta Pre-Subvebción'!A201</f>
        <v>2.7</v>
      </c>
      <c r="B46" s="27" t="str">
        <f>'Encuesta Pre-Subvebción'!B201</f>
        <v>12.        ¿Todos los comprobantes de pago están respaldados por la documentación correspondiente y sellados como “PAGADOS”?</v>
      </c>
      <c r="C46" s="116">
        <f>'Encuesta Pre-Subvebción'!C201</f>
        <v>0</v>
      </c>
      <c r="D46" s="100" t="s">
        <v>139</v>
      </c>
      <c r="E46" s="49" t="s">
        <v>174</v>
      </c>
      <c r="F46" s="103" t="e">
        <f>VLOOKUP(C46,VLOOK!$B$4:$C$6,2,FALSE)</f>
        <v>#N/A</v>
      </c>
      <c r="G46" s="77"/>
      <c r="H46" s="71"/>
      <c r="I46" s="118" t="e">
        <f t="shared" si="0"/>
        <v>#N/A</v>
      </c>
    </row>
    <row r="47" spans="1:10" ht="32" x14ac:dyDescent="0.2">
      <c r="A47" s="45">
        <f>'Encuesta Pre-Subvebción'!A203</f>
        <v>2.2000000000000002</v>
      </c>
      <c r="B47" s="27" t="str">
        <f>'Encuesta Pre-Subvebción'!B203</f>
        <v xml:space="preserve">13.        ¿Todos los pagos están debidamente clasificados y vinculados a la partida presupuestal y en el contrato/subvención correcto?  </v>
      </c>
      <c r="C47" s="116">
        <f>'Encuesta Pre-Subvebción'!C203</f>
        <v>0</v>
      </c>
      <c r="D47" s="100" t="s">
        <v>140</v>
      </c>
      <c r="E47" s="49" t="s">
        <v>175</v>
      </c>
      <c r="F47" s="103" t="e">
        <f>VLOOKUP(C47,VLOOK!$B$24:$C$26,2,FALSE)</f>
        <v>#N/A</v>
      </c>
      <c r="G47" s="77" t="e">
        <f>'Encuesta Pre-Subvebción'!D203</f>
        <v>#N/A</v>
      </c>
      <c r="H47" s="20"/>
      <c r="I47" s="78" t="e">
        <f>IF(F47="REFER FOLLOW-UP",H47,F47)</f>
        <v>#N/A</v>
      </c>
    </row>
    <row r="48" spans="1:10" ht="32" x14ac:dyDescent="0.2">
      <c r="A48" s="45">
        <f>'Encuesta Pre-Subvebción'!A258</f>
        <v>2.8</v>
      </c>
      <c r="B48" s="27" t="str">
        <f>'Encuesta Pre-Subvebción'!B258</f>
        <v>2.            ¿La función de compras es independiente de la función de contabilidad? ¿La persona que hace las compras es distinta de la persona que lleva la contabilidad?</v>
      </c>
      <c r="C48" s="116">
        <f>'Encuesta Pre-Subvebción'!C258</f>
        <v>0</v>
      </c>
      <c r="D48" s="100" t="s">
        <v>141</v>
      </c>
      <c r="E48" s="49" t="s">
        <v>176</v>
      </c>
      <c r="F48" s="103" t="e">
        <f>VLOOKUP(C48,VLOOK!$B$4:$C$6,2,FALSE)</f>
        <v>#N/A</v>
      </c>
      <c r="G48" s="77"/>
      <c r="H48" s="71"/>
      <c r="I48" s="118" t="e">
        <f t="shared" si="0"/>
        <v>#N/A</v>
      </c>
    </row>
    <row r="49" spans="1:9" ht="16" x14ac:dyDescent="0.2">
      <c r="A49" s="45">
        <f>'Encuesta Pre-Subvebción'!A271</f>
        <v>2.8</v>
      </c>
      <c r="B49" s="27" t="str">
        <f>'Encuesta Pre-Subvebción'!B271</f>
        <v xml:space="preserve">7.            ¿Se expide un comprobante de recibo o un certificado incluyendo todos los artículos recibidos?  </v>
      </c>
      <c r="C49" s="116">
        <f>'Encuesta Pre-Subvebción'!C271</f>
        <v>0</v>
      </c>
      <c r="D49" s="100" t="s">
        <v>142</v>
      </c>
      <c r="E49" s="49" t="s">
        <v>177</v>
      </c>
      <c r="F49" s="103" t="e">
        <f>VLOOKUP(C49,VLOOK!B35:C37,2,FALSE)</f>
        <v>#N/A</v>
      </c>
      <c r="G49" s="77" t="e">
        <f>'Encuesta Pre-Subvebción'!D271</f>
        <v>#N/A</v>
      </c>
      <c r="H49" s="20"/>
      <c r="I49" s="78">
        <v>4</v>
      </c>
    </row>
    <row r="50" spans="1:9" ht="16" x14ac:dyDescent="0.2">
      <c r="A50" s="55">
        <f>'Encuesta Pre-Subvebción'!A305</f>
        <v>2.7</v>
      </c>
      <c r="B50" s="30" t="str">
        <f>'Encuesta Pre-Subvebción'!B305</f>
        <v>3.            ¿Quién/qué cargo tiene la función de custodiar los fondos en efectivo gastados en capacitación/talleres?</v>
      </c>
      <c r="C50" s="125"/>
      <c r="D50" s="107"/>
      <c r="E50" s="81"/>
      <c r="F50" s="126"/>
      <c r="G50" s="29"/>
      <c r="H50" s="131"/>
      <c r="I50" s="127"/>
    </row>
    <row r="52" spans="1:9" x14ac:dyDescent="0.2">
      <c r="H52" s="35" t="s">
        <v>143</v>
      </c>
      <c r="I52" s="128" t="e">
        <f>SUM(I3:I51)</f>
        <v>#N/A</v>
      </c>
    </row>
    <row r="53" spans="1:9" x14ac:dyDescent="0.2">
      <c r="H53" s="35" t="s">
        <v>144</v>
      </c>
      <c r="I53" s="128" t="e">
        <f>I52/32</f>
        <v>#N/A</v>
      </c>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2:J303"/>
  <sheetViews>
    <sheetView topLeftCell="B1" zoomScale="90" zoomScaleNormal="90" workbookViewId="0">
      <selection activeCell="C15" sqref="C15"/>
    </sheetView>
  </sheetViews>
  <sheetFormatPr baseColWidth="10" defaultColWidth="9.1640625" defaultRowHeight="15" x14ac:dyDescent="0.2"/>
  <cols>
    <col min="1" max="1" width="9.1640625" style="28"/>
    <col min="2" max="2" width="89.83203125" style="112" customWidth="1"/>
    <col min="3" max="3" width="12.1640625" style="85" customWidth="1"/>
    <col min="4" max="4" width="16.5" style="85" customWidth="1"/>
    <col min="5" max="5" width="16.5" style="85" hidden="1" customWidth="1"/>
    <col min="6" max="6" width="17.5" style="35" bestFit="1" customWidth="1"/>
    <col min="7" max="7" width="28.33203125" style="31" customWidth="1"/>
    <col min="8" max="8" width="13.33203125" style="35" customWidth="1"/>
    <col min="9" max="9" width="10.83203125" style="35" customWidth="1"/>
    <col min="10" max="16384" width="9.1640625" style="28"/>
  </cols>
  <sheetData>
    <row r="2" spans="1:10" s="44" customFormat="1" ht="48" x14ac:dyDescent="0.2">
      <c r="A2" s="66" t="s">
        <v>178</v>
      </c>
      <c r="B2" s="23" t="s">
        <v>179</v>
      </c>
      <c r="C2" s="24" t="s">
        <v>180</v>
      </c>
      <c r="D2" s="89" t="s">
        <v>181</v>
      </c>
      <c r="E2" s="67"/>
      <c r="F2" s="25" t="s">
        <v>182</v>
      </c>
      <c r="G2" s="89" t="s">
        <v>183</v>
      </c>
      <c r="H2" s="25" t="s">
        <v>184</v>
      </c>
      <c r="I2" s="90" t="s">
        <v>185</v>
      </c>
    </row>
    <row r="3" spans="1:10" ht="64" x14ac:dyDescent="0.2">
      <c r="A3" s="45">
        <f>'Encuesta Pre-Subvebción'!A255</f>
        <v>3.1</v>
      </c>
      <c r="B3" s="91" t="str">
        <f>'Encuesta Pre-Subvebción'!B255</f>
        <v>1.            ¿Existen políticas y procedimientos de compras (adquisiciones) escritos?</v>
      </c>
      <c r="C3" s="92">
        <f>'Encuesta Pre-Subvebción'!C255</f>
        <v>0</v>
      </c>
      <c r="D3" s="93" t="s">
        <v>186</v>
      </c>
      <c r="E3" s="94" t="s">
        <v>196</v>
      </c>
      <c r="F3" s="95" t="e">
        <f>VLOOKUP(C3,VLOOK!$B$30:$C$32,2,FALSE)</f>
        <v>#N/A</v>
      </c>
      <c r="G3" s="96" t="e">
        <f>'Encuesta Pre-Subvebción'!D255</f>
        <v>#N/A</v>
      </c>
      <c r="H3" s="88">
        <v>4</v>
      </c>
      <c r="I3" s="97" t="e">
        <f>IF(F3="REFER FOLLOW-UP",H3,F3)</f>
        <v>#N/A</v>
      </c>
    </row>
    <row r="4" spans="1:10" x14ac:dyDescent="0.2">
      <c r="A4" s="45"/>
      <c r="B4" s="98"/>
      <c r="C4" s="99"/>
      <c r="D4" s="100"/>
      <c r="E4" s="49"/>
      <c r="F4" s="71"/>
      <c r="G4" s="101"/>
      <c r="H4" s="71"/>
      <c r="I4" s="102"/>
    </row>
    <row r="5" spans="1:10" ht="96" x14ac:dyDescent="0.2">
      <c r="A5" s="45">
        <f>'Encuesta Pre-Subvebción'!A260</f>
        <v>3.1</v>
      </c>
      <c r="B5" s="98" t="str">
        <f>'Encuesta Pre-Subvebción'!B260</f>
        <v xml:space="preserve">3.            ¿La organización tiene una política escrita respecto a la prevención de “conflictos de interés”?     </v>
      </c>
      <c r="C5" s="99">
        <f>'Encuesta Pre-Subvebción'!C260</f>
        <v>0</v>
      </c>
      <c r="D5" s="100" t="s">
        <v>187</v>
      </c>
      <c r="E5" s="49" t="s">
        <v>197</v>
      </c>
      <c r="F5" s="103" t="e">
        <f>VLOOKUP(C5,VLOOK!$B$30:$C$32,2,FALSE)</f>
        <v>#N/A</v>
      </c>
      <c r="G5" s="101" t="e">
        <f>'Encuesta Pre-Subvebción'!D260</f>
        <v>#N/A</v>
      </c>
      <c r="H5" s="20">
        <v>2</v>
      </c>
      <c r="I5" s="52">
        <v>2</v>
      </c>
    </row>
    <row r="6" spans="1:10" x14ac:dyDescent="0.2">
      <c r="A6" s="45"/>
      <c r="B6" s="104"/>
      <c r="C6" s="99"/>
      <c r="D6" s="100"/>
      <c r="E6" s="49"/>
      <c r="F6" s="71"/>
      <c r="G6" s="101"/>
      <c r="H6" s="71"/>
      <c r="I6" s="102"/>
    </row>
    <row r="7" spans="1:10" ht="48" x14ac:dyDescent="0.2">
      <c r="A7" s="45">
        <f>'Encuesta Pre-Subvebción'!A266</f>
        <v>3.2</v>
      </c>
      <c r="B7" s="98" t="str">
        <f>'Encuesta Pre-Subvebción'!B266</f>
        <v>5.            ¿Hay algún límite o mínimo a partir del cual sus políticas de compras exijan realizar una licitación competitiva (tres proveedores)?</v>
      </c>
      <c r="C7" s="99"/>
      <c r="D7" s="100" t="s">
        <v>188</v>
      </c>
      <c r="E7" s="49"/>
      <c r="F7" s="71" t="s">
        <v>189</v>
      </c>
      <c r="G7" s="101" t="e">
        <f>'Encuesta Pre-Subvebción'!D266</f>
        <v>#N/A</v>
      </c>
      <c r="H7" s="20">
        <v>4</v>
      </c>
      <c r="I7" s="52" t="str">
        <f>IF(F7="REFER FOLLOW-UP",H7,F7)</f>
        <v>ENVIAR PARA SEGUIMIENTO</v>
      </c>
    </row>
    <row r="8" spans="1:10" ht="32" x14ac:dyDescent="0.2">
      <c r="A8" s="45">
        <f>'Encuesta Pre-Subvebción'!A269</f>
        <v>3.2</v>
      </c>
      <c r="B8" s="98" t="str">
        <f>'Encuesta Pre-Subvebción'!B269</f>
        <v xml:space="preserve">6.            ¿En general se eligen las ofertas con los menores precios y si no se elige el precio más bajo, se desarrolla un documento con una justificación?  </v>
      </c>
      <c r="C8" s="99">
        <f>'Encuesta Pre-Subvebción'!C269</f>
        <v>0</v>
      </c>
      <c r="D8" s="100" t="s">
        <v>190</v>
      </c>
      <c r="E8" s="49" t="s">
        <v>198</v>
      </c>
      <c r="F8" s="103" t="e">
        <f>VLOOKUP(C8,VLOOK!B17:C19,2,FALSE)</f>
        <v>#N/A</v>
      </c>
      <c r="G8" s="101"/>
      <c r="H8" s="71"/>
      <c r="I8" s="102" t="e">
        <f>+F8</f>
        <v>#N/A</v>
      </c>
    </row>
    <row r="9" spans="1:10" ht="32" x14ac:dyDescent="0.2">
      <c r="A9" s="45">
        <f>'Encuesta Pre-Subvebción'!A307</f>
        <v>3.3</v>
      </c>
      <c r="B9" s="98" t="str">
        <f>'Encuesta Pre-Subvebción'!B307</f>
        <v xml:space="preserve">4.            ¿Se siguen reglas de adquisición competitiva al elegir instalaciones/lugares externos para capacitación o eventos con tarifa pagada? </v>
      </c>
      <c r="C9" s="99">
        <f>'Encuesta Pre-Subvebción'!C307</f>
        <v>0</v>
      </c>
      <c r="D9" s="100" t="s">
        <v>191</v>
      </c>
      <c r="E9" s="49" t="s">
        <v>199</v>
      </c>
      <c r="F9" s="103" t="e">
        <f>VLOOKUP(C9,VLOOK!$B$40:$C$42,2,FALSE)</f>
        <v>#N/A</v>
      </c>
      <c r="G9" s="101" t="e">
        <f>'Encuesta Pre-Subvebción'!D307</f>
        <v>#N/A</v>
      </c>
      <c r="H9" s="20">
        <v>4</v>
      </c>
      <c r="I9" s="52" t="e">
        <f>IF(F9="REFER FOLLOW-UP",H9,F9)</f>
        <v>#N/A</v>
      </c>
    </row>
    <row r="10" spans="1:10" ht="32" x14ac:dyDescent="0.2">
      <c r="A10" s="45">
        <f>'Encuesta Pre-Subvebción'!A339</f>
        <v>3.3</v>
      </c>
      <c r="B10" s="98" t="str">
        <f>'Encuesta Pre-Subvebción'!B339</f>
        <v>1.            ¿Existen pagos de anticipos (antes de los gastos) o rembolsos (después de los gastos) a los beneficiarios secundarios/contratistas?</v>
      </c>
      <c r="C10" s="99">
        <f>'Encuesta Pre-Subvebción'!C339</f>
        <v>0</v>
      </c>
      <c r="D10" s="100"/>
      <c r="E10" s="49"/>
      <c r="F10" s="71"/>
      <c r="G10" s="101"/>
      <c r="H10" s="71"/>
      <c r="I10" s="102"/>
    </row>
    <row r="11" spans="1:10" x14ac:dyDescent="0.2">
      <c r="A11" s="45">
        <f>'Encuesta Pre-Subvebción'!A341</f>
        <v>3.3</v>
      </c>
      <c r="B11" s="98"/>
      <c r="C11" s="99"/>
      <c r="D11" s="100"/>
      <c r="E11" s="49"/>
      <c r="F11" s="71"/>
      <c r="G11" s="101"/>
      <c r="H11" s="71"/>
      <c r="I11" s="102"/>
    </row>
    <row r="12" spans="1:10" ht="32" x14ac:dyDescent="0.2">
      <c r="A12" s="55">
        <f>'Encuesta Pre-Subvebción'!A343</f>
        <v>3.3</v>
      </c>
      <c r="B12" s="105" t="str">
        <f>'Encuesta Pre-Subvebción'!B343</f>
        <v>2.            Los Beneficiarios secundarios/contratistas presentan informes financieros y programáticos periódicos a la empresa/organización?</v>
      </c>
      <c r="C12" s="106">
        <f>'Encuesta Pre-Subvebción'!C343</f>
        <v>0</v>
      </c>
      <c r="D12" s="107" t="s">
        <v>192</v>
      </c>
      <c r="E12" s="81" t="s">
        <v>200</v>
      </c>
      <c r="F12" s="108" t="e">
        <f>VLOOKUP(C12,VLOOK!$B$30:$C$32,2,FALSE)</f>
        <v>#N/A</v>
      </c>
      <c r="G12" s="109" t="e">
        <f>'Encuesta Pre-Subvebción'!D343</f>
        <v>#N/A</v>
      </c>
      <c r="H12" s="21"/>
      <c r="I12" s="62" t="e">
        <f>IF(F12="REFER FOLLOW-UP",H12,F12)</f>
        <v>#N/A</v>
      </c>
      <c r="J12" s="28" t="s">
        <v>193</v>
      </c>
    </row>
    <row r="13" spans="1:10" x14ac:dyDescent="0.2">
      <c r="B13" s="110"/>
    </row>
    <row r="14" spans="1:10" x14ac:dyDescent="0.2">
      <c r="B14" s="98"/>
      <c r="G14" s="35" t="s">
        <v>194</v>
      </c>
      <c r="I14" s="65" t="e">
        <f>SUM(I3:I12)</f>
        <v>#N/A</v>
      </c>
    </row>
    <row r="15" spans="1:10" x14ac:dyDescent="0.2">
      <c r="B15" s="98"/>
      <c r="G15" s="35" t="s">
        <v>195</v>
      </c>
      <c r="I15" s="65" t="e">
        <f>I14/5</f>
        <v>#N/A</v>
      </c>
    </row>
    <row r="16" spans="1:10" x14ac:dyDescent="0.2">
      <c r="B16" s="98"/>
    </row>
    <row r="17" spans="2:2" x14ac:dyDescent="0.2">
      <c r="B17" s="98"/>
    </row>
    <row r="18" spans="2:2" x14ac:dyDescent="0.2">
      <c r="B18" s="98"/>
    </row>
    <row r="19" spans="2:2" x14ac:dyDescent="0.2">
      <c r="B19" s="98"/>
    </row>
    <row r="20" spans="2:2" x14ac:dyDescent="0.2">
      <c r="B20" s="98"/>
    </row>
    <row r="21" spans="2:2" x14ac:dyDescent="0.2">
      <c r="B21" s="98"/>
    </row>
    <row r="22" spans="2:2" x14ac:dyDescent="0.2">
      <c r="B22" s="98"/>
    </row>
    <row r="23" spans="2:2" x14ac:dyDescent="0.2">
      <c r="B23" s="98"/>
    </row>
    <row r="24" spans="2:2" x14ac:dyDescent="0.2">
      <c r="B24" s="98"/>
    </row>
    <row r="25" spans="2:2" x14ac:dyDescent="0.2">
      <c r="B25" s="98"/>
    </row>
    <row r="26" spans="2:2" x14ac:dyDescent="0.2">
      <c r="B26" s="98"/>
    </row>
    <row r="27" spans="2:2" x14ac:dyDescent="0.2">
      <c r="B27" s="98"/>
    </row>
    <row r="28" spans="2:2" x14ac:dyDescent="0.2">
      <c r="B28" s="98"/>
    </row>
    <row r="29" spans="2:2" x14ac:dyDescent="0.2">
      <c r="B29" s="98"/>
    </row>
    <row r="30" spans="2:2" x14ac:dyDescent="0.2">
      <c r="B30" s="98"/>
    </row>
    <row r="31" spans="2:2" x14ac:dyDescent="0.2">
      <c r="B31" s="98"/>
    </row>
    <row r="32" spans="2:2" x14ac:dyDescent="0.2">
      <c r="B32" s="98"/>
    </row>
    <row r="33" spans="2:6" x14ac:dyDescent="0.2">
      <c r="B33" s="105"/>
      <c r="F33" s="111"/>
    </row>
    <row r="47" spans="2:6" x14ac:dyDescent="0.2">
      <c r="F47" s="111"/>
    </row>
    <row r="49" spans="6:6" x14ac:dyDescent="0.2">
      <c r="F49" s="111"/>
    </row>
    <row r="58" spans="6:6" x14ac:dyDescent="0.2">
      <c r="F58" s="111"/>
    </row>
    <row r="75" spans="6:6" x14ac:dyDescent="0.2">
      <c r="F75" s="111"/>
    </row>
    <row r="83" spans="6:6" x14ac:dyDescent="0.2">
      <c r="F83" s="111"/>
    </row>
    <row r="86" spans="6:6" x14ac:dyDescent="0.2">
      <c r="F86" s="111"/>
    </row>
    <row r="88" spans="6:6" x14ac:dyDescent="0.2">
      <c r="F88" s="111"/>
    </row>
    <row r="91" spans="6:6" x14ac:dyDescent="0.2">
      <c r="F91" s="111"/>
    </row>
    <row r="93" spans="6:6" x14ac:dyDescent="0.2">
      <c r="F93" s="111"/>
    </row>
    <row r="119" spans="6:6" x14ac:dyDescent="0.2">
      <c r="F119" s="111"/>
    </row>
    <row r="125" spans="6:6" x14ac:dyDescent="0.2">
      <c r="F125" s="111"/>
    </row>
    <row r="132" spans="6:6" x14ac:dyDescent="0.2">
      <c r="F132" s="111"/>
    </row>
    <row r="135" spans="6:6" x14ac:dyDescent="0.2">
      <c r="F135" s="111"/>
    </row>
    <row r="139" spans="6:6" x14ac:dyDescent="0.2">
      <c r="F139" s="111"/>
    </row>
    <row r="141" spans="6:6" x14ac:dyDescent="0.2">
      <c r="F141" s="111"/>
    </row>
    <row r="143" spans="6:6" x14ac:dyDescent="0.2">
      <c r="F143" s="111"/>
    </row>
    <row r="144" spans="6:6" x14ac:dyDescent="0.2">
      <c r="F144" s="111"/>
    </row>
    <row r="148" spans="6:6" x14ac:dyDescent="0.2">
      <c r="F148" s="111"/>
    </row>
    <row r="287" spans="6:6" x14ac:dyDescent="0.2">
      <c r="F287" s="111"/>
    </row>
    <row r="289" spans="6:6" x14ac:dyDescent="0.2">
      <c r="F289" s="111"/>
    </row>
    <row r="291" spans="6:6" x14ac:dyDescent="0.2">
      <c r="F291" s="111"/>
    </row>
    <row r="303" spans="6:6" x14ac:dyDescent="0.2">
      <c r="F303" s="111"/>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2:J25"/>
  <sheetViews>
    <sheetView topLeftCell="A4" workbookViewId="0">
      <selection activeCell="C16" sqref="C16"/>
    </sheetView>
  </sheetViews>
  <sheetFormatPr baseColWidth="10" defaultColWidth="9.1640625" defaultRowHeight="15" x14ac:dyDescent="0.2"/>
  <cols>
    <col min="1" max="1" width="9.1640625" style="28"/>
    <col min="2" max="2" width="66.1640625" style="31" customWidth="1"/>
    <col min="3" max="3" width="16.5" style="35" customWidth="1"/>
    <col min="4" max="4" width="14.5" style="35" customWidth="1"/>
    <col min="5" max="5" width="14.5" style="85" hidden="1" customWidth="1"/>
    <col min="6" max="6" width="17.5" style="28" bestFit="1" customWidth="1"/>
    <col min="7" max="7" width="25.5" style="31" customWidth="1"/>
    <col min="8" max="8" width="13.83203125" style="28" customWidth="1"/>
    <col min="9" max="9" width="9.83203125" style="87" customWidth="1"/>
    <col min="10" max="16384" width="9.1640625" style="28"/>
  </cols>
  <sheetData>
    <row r="2" spans="1:10" s="44" customFormat="1" ht="32" x14ac:dyDescent="0.2">
      <c r="A2" s="66" t="s">
        <v>201</v>
      </c>
      <c r="B2" s="23" t="s">
        <v>202</v>
      </c>
      <c r="C2" s="24" t="s">
        <v>203</v>
      </c>
      <c r="D2" s="24" t="s">
        <v>204</v>
      </c>
      <c r="E2" s="67"/>
      <c r="F2" s="25" t="s">
        <v>205</v>
      </c>
      <c r="G2" s="24" t="s">
        <v>206</v>
      </c>
      <c r="H2" s="68" t="s">
        <v>207</v>
      </c>
      <c r="I2" s="69" t="s">
        <v>208</v>
      </c>
    </row>
    <row r="3" spans="1:10" x14ac:dyDescent="0.2">
      <c r="A3" s="45">
        <f>'Encuesta Pre-Subvebción'!A107</f>
        <v>4.0999999999999996</v>
      </c>
      <c r="B3" s="70"/>
      <c r="C3" s="71"/>
      <c r="D3" s="51"/>
      <c r="E3" s="72"/>
      <c r="F3" s="26"/>
      <c r="G3" s="27"/>
      <c r="H3" s="73"/>
      <c r="I3" s="74"/>
    </row>
    <row r="4" spans="1:10" ht="32" x14ac:dyDescent="0.2">
      <c r="A4" s="45">
        <f>'Encuesta Pre-Subvebción'!A109</f>
        <v>4.2</v>
      </c>
      <c r="B4" s="75" t="str">
        <f>'Encuesta Pre-Subvebción'!B109</f>
        <v>4.            ¿La organización utiliza hojas de tiempo para todo el personal?</v>
      </c>
      <c r="C4" s="76">
        <f>'Encuesta Pre-Subvebción'!C109</f>
        <v>0</v>
      </c>
      <c r="D4" s="48" t="s">
        <v>209</v>
      </c>
      <c r="E4" s="49" t="s">
        <v>227</v>
      </c>
      <c r="F4" s="50" t="e">
        <f>VLOOKUP(C4,VLOOK!$B$30:$C$32,2,FALSE)</f>
        <v>#N/A</v>
      </c>
      <c r="G4" s="77" t="e">
        <f>'Encuesta Pre-Subvebción'!D109</f>
        <v>#N/A</v>
      </c>
      <c r="H4" s="20"/>
      <c r="I4" s="78" t="e">
        <f>IF(F4="REFER FOLLOW-UP",H4,F4)</f>
        <v>#N/A</v>
      </c>
    </row>
    <row r="5" spans="1:10" ht="16" x14ac:dyDescent="0.2">
      <c r="A5" s="45">
        <f>'Encuesta Pre-Subvebción'!A111</f>
        <v>4.0999999999999996</v>
      </c>
      <c r="B5" s="75" t="str">
        <f>'Encuesta Pre-Subvebción'!B111</f>
        <v>5.            ¿Existen políticas de recursos humanos escritas?</v>
      </c>
      <c r="C5" s="76">
        <f>'Encuesta Pre-Subvebción'!C111</f>
        <v>0</v>
      </c>
      <c r="D5" s="48" t="s">
        <v>210</v>
      </c>
      <c r="E5" s="49" t="s">
        <v>228</v>
      </c>
      <c r="F5" s="50">
        <v>2</v>
      </c>
      <c r="G5" s="77" t="e">
        <f>'Encuesta Pre-Subvebción'!D111</f>
        <v>#N/A</v>
      </c>
      <c r="H5" s="20"/>
      <c r="I5" s="78">
        <f>IF(F5="REFER FOLLOW-UP",H5,F5)</f>
        <v>2</v>
      </c>
      <c r="J5" s="28" t="s">
        <v>211</v>
      </c>
    </row>
    <row r="6" spans="1:10" ht="16" x14ac:dyDescent="0.2">
      <c r="A6" s="45">
        <f>'Encuesta Pre-Subvebción'!A210</f>
        <v>4.0999999999999996</v>
      </c>
      <c r="B6" s="75" t="str">
        <f>'Encuesta Pre-Subvebción'!B210</f>
        <v xml:space="preserve">1.            ¿Todos los empleados cuentan con contratos laborales legales? </v>
      </c>
      <c r="C6" s="76">
        <f>'Encuesta Pre-Subvebción'!C210</f>
        <v>0</v>
      </c>
      <c r="D6" s="48" t="s">
        <v>212</v>
      </c>
      <c r="E6" s="49" t="s">
        <v>229</v>
      </c>
      <c r="F6" s="50" t="e">
        <f>VLOOKUP(C6,VLOOK!$B$4:$C$6,2,FALSE)</f>
        <v>#N/A</v>
      </c>
      <c r="G6" s="77"/>
      <c r="H6" s="73"/>
      <c r="I6" s="74">
        <v>2</v>
      </c>
    </row>
    <row r="7" spans="1:10" ht="16" x14ac:dyDescent="0.2">
      <c r="A7" s="45">
        <f>'Encuesta Pre-Subvebción'!A212</f>
        <v>4.3</v>
      </c>
      <c r="B7" s="75" t="str">
        <f>'Encuesta Pre-Subvebción'!B212</f>
        <v xml:space="preserve">2.            ¿Todo el personal está en los registros de la nómina? </v>
      </c>
      <c r="C7" s="76">
        <f>'Encuesta Pre-Subvebción'!C212</f>
        <v>0</v>
      </c>
      <c r="D7" s="48" t="s">
        <v>213</v>
      </c>
      <c r="E7" s="49" t="s">
        <v>230</v>
      </c>
      <c r="F7" s="50" t="e">
        <f>VLOOKUP(C7,VLOOK!$B$35:$C$37,2,FALSE)</f>
        <v>#N/A</v>
      </c>
      <c r="G7" s="77" t="e">
        <f>'Encuesta Pre-Subvebción'!D212</f>
        <v>#N/A</v>
      </c>
      <c r="H7" s="20"/>
      <c r="I7" s="78" t="e">
        <f>IF(F7="REFER FOLLOW-UP",H7,F7)</f>
        <v>#N/A</v>
      </c>
    </row>
    <row r="8" spans="1:10" ht="32" x14ac:dyDescent="0.2">
      <c r="A8" s="45">
        <f>'Encuesta Pre-Subvebción'!A214</f>
        <v>4.3</v>
      </c>
      <c r="B8" s="75" t="str">
        <f>'Encuesta Pre-Subvebción'!B214</f>
        <v>3.            ¿El salario bruto de la nómina coincide con el salario establecido en el  contrato del empleado?</v>
      </c>
      <c r="C8" s="76">
        <f>'Encuesta Pre-Subvebción'!C214</f>
        <v>0</v>
      </c>
      <c r="D8" s="48" t="s">
        <v>214</v>
      </c>
      <c r="E8" s="49" t="s">
        <v>231</v>
      </c>
      <c r="F8" s="50" t="e">
        <f>VLOOKUP(C8,VLOOK!$B$35:$C$37,2,FALSE)</f>
        <v>#N/A</v>
      </c>
      <c r="G8" s="77" t="e">
        <f>'Encuesta Pre-Subvebción'!D214</f>
        <v>#N/A</v>
      </c>
      <c r="H8" s="20"/>
      <c r="I8" s="78" t="e">
        <f>IF(F8="REFER FOLLOW-UP",H8,F8)</f>
        <v>#N/A</v>
      </c>
    </row>
    <row r="9" spans="1:10" ht="48" x14ac:dyDescent="0.2">
      <c r="A9" s="45">
        <f>'Encuesta Pre-Subvebción'!A216</f>
        <v>4.3</v>
      </c>
      <c r="B9" s="75" t="str">
        <f>'Encuesta Pre-Subvebción'!B216</f>
        <v>4.            ¿La organización garantiza que las hojas de control de tiempo de todo el personal se llenen y firmen debidamente, tanto por el personal como por el supervisor antes de hacer el cálculo de la nómina?</v>
      </c>
      <c r="C9" s="76">
        <f>'Encuesta Pre-Subvebción'!C216</f>
        <v>0</v>
      </c>
      <c r="D9" s="48" t="s">
        <v>215</v>
      </c>
      <c r="E9" s="49" t="s">
        <v>232</v>
      </c>
      <c r="F9" s="50" t="e">
        <f>VLOOKUP(C9,VLOOK!$B$12:$C$14,2,FALSE)</f>
        <v>#N/A</v>
      </c>
      <c r="G9" s="77"/>
      <c r="H9" s="73"/>
      <c r="I9" s="74" t="e">
        <f>+F9</f>
        <v>#N/A</v>
      </c>
    </row>
    <row r="10" spans="1:10" ht="32" x14ac:dyDescent="0.2">
      <c r="A10" s="45">
        <f>'Encuesta Pre-Subvebción'!A218</f>
        <v>4.3</v>
      </c>
      <c r="B10" s="75" t="str">
        <f>'Encuesta Pre-Subvebción'!B218</f>
        <v>5.            ¿Las hojas de nómina son revisadas y contrafirmadas por el funcionario adecuado?</v>
      </c>
      <c r="C10" s="76">
        <f>'Encuesta Pre-Subvebción'!C218</f>
        <v>0</v>
      </c>
      <c r="D10" s="48" t="s">
        <v>216</v>
      </c>
      <c r="E10" s="49" t="s">
        <v>233</v>
      </c>
      <c r="F10" s="50" t="e">
        <f>VLOOKUP(C10,VLOOK!$B$4:$C$6,2,FALSE)</f>
        <v>#N/A</v>
      </c>
      <c r="G10" s="77" t="e">
        <f>'Encuesta Pre-Subvebción'!D218</f>
        <v>#N/A</v>
      </c>
      <c r="H10" s="73"/>
      <c r="I10" s="74">
        <v>3</v>
      </c>
    </row>
    <row r="11" spans="1:10" ht="48" x14ac:dyDescent="0.2">
      <c r="A11" s="45">
        <f>'Encuesta Pre-Subvebción'!A221</f>
        <v>4.3</v>
      </c>
      <c r="B11" s="75" t="str">
        <f>'Encuesta Pre-Subvebción'!B221</f>
        <v>6.            ¿La organización utiliza las hojas de tiempo (horas) como base para calcular y pagar los salarios a distintos contratos/subvenciones?  Si no es así, por favor explique.</v>
      </c>
      <c r="C11" s="76">
        <f>'Encuesta Pre-Subvebción'!C221</f>
        <v>0</v>
      </c>
      <c r="D11" s="48" t="s">
        <v>217</v>
      </c>
      <c r="E11" s="49" t="s">
        <v>234</v>
      </c>
      <c r="F11" s="50" t="e">
        <f>VLOOKUP(C11,VLOOK!$B$4:$C$6,2,FALSE)</f>
        <v>#N/A</v>
      </c>
      <c r="G11" s="77"/>
      <c r="H11" s="73"/>
      <c r="I11" s="74">
        <v>3</v>
      </c>
    </row>
    <row r="12" spans="1:10" ht="48" x14ac:dyDescent="0.2">
      <c r="A12" s="45">
        <f>'Encuesta Pre-Subvebción'!A223</f>
        <v>4.3</v>
      </c>
      <c r="B12" s="75" t="str">
        <f>'Encuesta Pre-Subvebción'!B223</f>
        <v>7.            ¿La nómina se paga por transferencia bancaria a las cuentas bancarias individuales O con cheque a nombre de cada miembro del personal?  Si no es así, explicar cómo se paga la nómina.</v>
      </c>
      <c r="C12" s="76">
        <f>'Encuesta Pre-Subvebción'!C223</f>
        <v>0</v>
      </c>
      <c r="D12" s="48"/>
      <c r="E12" s="49"/>
      <c r="F12" s="26"/>
      <c r="G12" s="77"/>
      <c r="H12" s="73"/>
      <c r="I12" s="74"/>
    </row>
    <row r="13" spans="1:10" ht="28.25" customHeight="1" x14ac:dyDescent="0.2">
      <c r="A13" s="45">
        <f>'Encuesta Pre-Subvebción'!A279</f>
        <v>4.4000000000000004</v>
      </c>
      <c r="B13" s="75" t="str">
        <f>'Encuesta Pre-Subvebción'!B279</f>
        <v>1.            ¿Existen políticas y procedimientos de viaje por escrito?</v>
      </c>
      <c r="C13" s="76">
        <f>'Encuesta Pre-Subvebción'!C279</f>
        <v>0</v>
      </c>
      <c r="D13" s="48" t="s">
        <v>218</v>
      </c>
      <c r="E13" s="49" t="s">
        <v>235</v>
      </c>
      <c r="F13" s="50" t="e">
        <f>VLOOKUP(C13,VLOOK!$B$35:$C$37,2,FALSE)</f>
        <v>#N/A</v>
      </c>
      <c r="G13" s="77" t="e">
        <f>'Encuesta Pre-Subvebción'!D279</f>
        <v>#N/A</v>
      </c>
      <c r="H13" s="20">
        <v>4</v>
      </c>
      <c r="I13" s="78" t="e">
        <f>IF(F13="REFER FOLLOW-UP",H13,F13)</f>
        <v>#N/A</v>
      </c>
    </row>
    <row r="14" spans="1:10" ht="32" x14ac:dyDescent="0.2">
      <c r="A14" s="45">
        <f>'Encuesta Pre-Subvebción'!A281</f>
        <v>4.4000000000000004</v>
      </c>
      <c r="B14" s="75" t="str">
        <f>'Encuesta Pre-Subvebción'!B281</f>
        <v xml:space="preserve">2.            ¿Las políticas describen las tarifas que se van a utilizar para alojamiento y viáticos (alimentos)?  </v>
      </c>
      <c r="C14" s="76">
        <f>'Encuesta Pre-Subvebción'!C281</f>
        <v>0</v>
      </c>
      <c r="D14" s="48" t="s">
        <v>219</v>
      </c>
      <c r="E14" s="49" t="s">
        <v>236</v>
      </c>
      <c r="F14" s="50" t="e">
        <f>VLOOKUP(C14,VLOOK!$B$12:$C$14,2,FALSE)</f>
        <v>#N/A</v>
      </c>
      <c r="G14" s="77"/>
      <c r="H14" s="73"/>
      <c r="I14" s="74" t="e">
        <f>+F14</f>
        <v>#N/A</v>
      </c>
    </row>
    <row r="15" spans="1:10" ht="16" x14ac:dyDescent="0.2">
      <c r="A15" s="45">
        <f>'Encuesta Pre-Subvebción'!A283</f>
        <v>4.4000000000000004</v>
      </c>
      <c r="B15" s="75" t="str">
        <f>'Encuesta Pre-Subvebción'!B283</f>
        <v>3.            ¿Se otorgan anticipos de viaje a los empleados que viajan?</v>
      </c>
      <c r="C15" s="76">
        <f>'Encuesta Pre-Subvebción'!C283</f>
        <v>0</v>
      </c>
      <c r="D15" s="48"/>
      <c r="E15" s="49"/>
      <c r="F15" s="26"/>
      <c r="G15" s="77"/>
      <c r="H15" s="73"/>
      <c r="I15" s="74"/>
    </row>
    <row r="16" spans="1:10" ht="32" x14ac:dyDescent="0.2">
      <c r="A16" s="45">
        <f>'Encuesta Pre-Subvebción'!A285</f>
        <v>4.4000000000000004</v>
      </c>
      <c r="B16" s="75" t="str">
        <f>'Encuesta Pre-Subvebción'!B285</f>
        <v>4.            ¿Es obligatorio que los empleados llenen una solicitud anticipada de viaje antes de recibir un anticipo?</v>
      </c>
      <c r="C16" s="76">
        <f>'Encuesta Pre-Subvebción'!C285</f>
        <v>0</v>
      </c>
      <c r="D16" s="48" t="s">
        <v>220</v>
      </c>
      <c r="E16" s="49" t="s">
        <v>237</v>
      </c>
      <c r="F16" s="50" t="e">
        <f>VLOOKUP(C16,VLOOK!$B$12:$C$14,2,FALSE)</f>
        <v>#N/A</v>
      </c>
      <c r="G16" s="77"/>
      <c r="H16" s="73"/>
      <c r="I16" s="74" t="e">
        <f>+F16</f>
        <v>#N/A</v>
      </c>
    </row>
    <row r="17" spans="1:9" ht="16" x14ac:dyDescent="0.2">
      <c r="A17" s="45">
        <f>'Encuesta Pre-Subvebción'!A287</f>
        <v>4.4000000000000004</v>
      </c>
      <c r="B17" s="75" t="str">
        <f>'Encuesta Pre-Subvebción'!B287</f>
        <v>5.            ¿Quien aprueba los anticipos de viaje?</v>
      </c>
      <c r="C17" s="76"/>
      <c r="D17" s="48"/>
      <c r="E17" s="49"/>
      <c r="F17" s="26"/>
      <c r="G17" s="77"/>
      <c r="H17" s="73"/>
      <c r="I17" s="74"/>
    </row>
    <row r="18" spans="1:9" ht="32" x14ac:dyDescent="0.2">
      <c r="A18" s="45">
        <f>'Encuesta Pre-Subvebción'!A289</f>
        <v>4.4000000000000004</v>
      </c>
      <c r="B18" s="75" t="str">
        <f>'Encuesta Pre-Subvebción'!B289</f>
        <v xml:space="preserve">6.            ¿Los informes de anticipos o reembolsos de gastos de viaje se autorizan/contabilizan con tiempo razonable al terminar cada viaje?  </v>
      </c>
      <c r="C18" s="76">
        <f>'Encuesta Pre-Subvebción'!C289</f>
        <v>0</v>
      </c>
      <c r="D18" s="48" t="s">
        <v>221</v>
      </c>
      <c r="E18" s="49" t="s">
        <v>238</v>
      </c>
      <c r="F18" s="50" t="e">
        <f>VLOOKUP(C18,VLOOK!$B$30:$C$32,2,FALSE)</f>
        <v>#N/A</v>
      </c>
      <c r="G18" s="77" t="e">
        <f>'Encuesta Pre-Subvebción'!D289</f>
        <v>#N/A</v>
      </c>
      <c r="H18" s="20">
        <v>4</v>
      </c>
      <c r="I18" s="78" t="e">
        <f>IF(F18="REFER FOLLOW-UP",H18,F18)</f>
        <v>#N/A</v>
      </c>
    </row>
    <row r="19" spans="1:9" ht="16" x14ac:dyDescent="0.2">
      <c r="A19" s="45">
        <f>'Encuesta Pre-Subvebción'!A291</f>
        <v>4.4000000000000004</v>
      </c>
      <c r="B19" s="75" t="str">
        <f>'Encuesta Pre-Subvebción'!B291</f>
        <v xml:space="preserve">7.            ¿Quién recibe y aprueba los informes de gastos de viaje?  </v>
      </c>
      <c r="C19" s="76"/>
      <c r="D19" s="48"/>
      <c r="E19" s="49"/>
      <c r="F19" s="26"/>
      <c r="G19" s="77"/>
      <c r="H19" s="73"/>
      <c r="I19" s="74"/>
    </row>
    <row r="20" spans="1:9" ht="48" x14ac:dyDescent="0.2">
      <c r="A20" s="45">
        <f>'Encuesta Pre-Subvebción'!A294</f>
        <v>4.4000000000000004</v>
      </c>
      <c r="B20" s="75" t="str">
        <f>'Encuesta Pre-Subvebción'!B294</f>
        <v>8.            Si se proporcionan alimentos durante una capacitación y son pagados por la organización u otro patrocinador,  ¿se descuenta ese monto de los viáticos proporcionados al empleado?</v>
      </c>
      <c r="C20" s="76">
        <f>'Encuesta Pre-Subvebción'!C294</f>
        <v>0</v>
      </c>
      <c r="D20" s="48" t="s">
        <v>222</v>
      </c>
      <c r="E20" s="49" t="s">
        <v>239</v>
      </c>
      <c r="F20" s="50" t="e">
        <f>VLOOKUP(C20,VLOOK!$B$12:$C$14,2,FALSE)</f>
        <v>#N/A</v>
      </c>
      <c r="G20" s="77"/>
      <c r="H20" s="73"/>
      <c r="I20" s="74" t="e">
        <f>+F20</f>
        <v>#N/A</v>
      </c>
    </row>
    <row r="21" spans="1:9" ht="48" x14ac:dyDescent="0.2">
      <c r="A21" s="45">
        <f>'Encuesta Pre-Subvebción'!A301</f>
        <v>4.4000000000000004</v>
      </c>
      <c r="B21" s="75" t="str">
        <f>'Encuesta Pre-Subvebción'!B301</f>
        <v>1.            ¿Los participantes en un taller en general reciben algún honorario o estipendio (sin incluir costos de viaje) mientras participan en los talleres o capacitación?</v>
      </c>
      <c r="C21" s="76">
        <f>'Encuesta Pre-Subvebción'!C301</f>
        <v>0</v>
      </c>
      <c r="D21" s="48" t="s">
        <v>223</v>
      </c>
      <c r="E21" s="49" t="s">
        <v>240</v>
      </c>
      <c r="F21" s="50" t="e">
        <f>VLOOKUP(C21,VLOOK!$H$4:$I$6,2,FALSE)</f>
        <v>#N/A</v>
      </c>
      <c r="G21" s="77"/>
      <c r="H21" s="73"/>
      <c r="I21" s="74" t="e">
        <f>+F21</f>
        <v>#N/A</v>
      </c>
    </row>
    <row r="22" spans="1:9" ht="32" x14ac:dyDescent="0.2">
      <c r="A22" s="55">
        <f>'Encuesta Pre-Subvebción'!A303</f>
        <v>4.4000000000000004</v>
      </c>
      <c r="B22" s="79" t="str">
        <f>'Encuesta Pre-Subvebción'!B303</f>
        <v>2.            ¿Cuál es la política respecto al rembolso de los costos de viaje de los participantes?</v>
      </c>
      <c r="C22" s="80"/>
      <c r="D22" s="58"/>
      <c r="E22" s="81"/>
      <c r="F22" s="29"/>
      <c r="G22" s="82" t="s">
        <v>224</v>
      </c>
      <c r="H22" s="83"/>
      <c r="I22" s="84"/>
    </row>
    <row r="24" spans="1:9" x14ac:dyDescent="0.2">
      <c r="G24" s="28"/>
      <c r="H24" s="32" t="s">
        <v>225</v>
      </c>
      <c r="I24" s="86" t="e">
        <f>SUM(I3:I22)</f>
        <v>#N/A</v>
      </c>
    </row>
    <row r="25" spans="1:9" x14ac:dyDescent="0.2">
      <c r="G25" s="28"/>
      <c r="H25" s="32" t="s">
        <v>226</v>
      </c>
      <c r="I25" s="86" t="e">
        <f>I24/14</f>
        <v>#N/A</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2:I8"/>
  <sheetViews>
    <sheetView topLeftCell="B1" zoomScale="90" zoomScaleNormal="90" workbookViewId="0">
      <selection activeCell="F19" sqref="F19"/>
    </sheetView>
  </sheetViews>
  <sheetFormatPr baseColWidth="10" defaultColWidth="9.1640625" defaultRowHeight="15" x14ac:dyDescent="0.2"/>
  <cols>
    <col min="1" max="1" width="8" style="28" customWidth="1"/>
    <col min="2" max="2" width="76.5" style="63" customWidth="1"/>
    <col min="3" max="3" width="12.1640625" style="35" customWidth="1"/>
    <col min="4" max="4" width="18" style="28" customWidth="1"/>
    <col min="5" max="5" width="8.5" style="64" hidden="1" customWidth="1"/>
    <col min="6" max="6" width="17.5" style="28" bestFit="1" customWidth="1"/>
    <col min="7" max="7" width="40" style="28" customWidth="1"/>
    <col min="8" max="8" width="15.33203125" style="28" customWidth="1"/>
    <col min="9" max="9" width="11.1640625" style="35" customWidth="1"/>
    <col min="10" max="16384" width="9.1640625" style="28"/>
  </cols>
  <sheetData>
    <row r="2" spans="1:9" s="44" customFormat="1" ht="48" x14ac:dyDescent="0.2">
      <c r="A2" s="36" t="s">
        <v>241</v>
      </c>
      <c r="B2" s="37" t="s">
        <v>242</v>
      </c>
      <c r="C2" s="38" t="s">
        <v>243</v>
      </c>
      <c r="D2" s="39" t="s">
        <v>244</v>
      </c>
      <c r="E2" s="40"/>
      <c r="F2" s="41" t="s">
        <v>245</v>
      </c>
      <c r="G2" s="39" t="s">
        <v>246</v>
      </c>
      <c r="H2" s="42" t="s">
        <v>247</v>
      </c>
      <c r="I2" s="43" t="s">
        <v>248</v>
      </c>
    </row>
    <row r="3" spans="1:9" ht="36.75" customHeight="1" x14ac:dyDescent="0.2">
      <c r="A3" s="45">
        <f>'Encuesta Pre-Subvebción'!A33</f>
        <v>5</v>
      </c>
      <c r="B3" s="46" t="str">
        <f>'Encuesta Pre-Subvebción'!B33</f>
        <v xml:space="preserve">1. ¿La organización tuvo un proyecto terminado o suspendido por incumplimiento o debido a un bajo desempeño? </v>
      </c>
      <c r="C3" s="47">
        <f>'Encuesta Pre-Subvebción'!C33</f>
        <v>0</v>
      </c>
      <c r="D3" s="48" t="s">
        <v>249</v>
      </c>
      <c r="E3" s="49" t="s">
        <v>254</v>
      </c>
      <c r="F3" s="50" t="e">
        <f>VLOOKUP(C3,VLOOK!H24:I26,2,FALSE)</f>
        <v>#N/A</v>
      </c>
      <c r="G3" s="26"/>
      <c r="H3" s="20"/>
      <c r="I3" s="52" t="e">
        <f>IF(F3="REFER FOLLOW-UP",H3,F3)</f>
        <v>#N/A</v>
      </c>
    </row>
    <row r="4" spans="1:9" ht="21" customHeight="1" x14ac:dyDescent="0.2">
      <c r="A4" s="45">
        <f>'Encuesta Pre-Subvebción'!A35</f>
        <v>5.2</v>
      </c>
      <c r="B4" s="46" t="str">
        <f>'Encuesta Pre-Subvebción'!B35</f>
        <v>2.  Sírvase proporcionar tres referencias de desempeño previo utilizando el formato del Apéndice I.</v>
      </c>
      <c r="C4" s="47"/>
      <c r="D4" s="48"/>
      <c r="E4" s="53"/>
      <c r="F4" s="54" t="s">
        <v>250</v>
      </c>
      <c r="G4" s="26" t="s">
        <v>251</v>
      </c>
      <c r="H4" s="20">
        <v>4</v>
      </c>
      <c r="I4" s="52" t="str">
        <f>IF(F4="REFER FOLLOW-UP",H4,F4)</f>
        <v>ENVIAR PARA SEGUIMIENTO</v>
      </c>
    </row>
    <row r="5" spans="1:9" ht="23.25" customHeight="1" x14ac:dyDescent="0.2">
      <c r="A5" s="55">
        <f>'Encuesta Pre-Subvebción'!A345</f>
        <v>5.2</v>
      </c>
      <c r="B5" s="56" t="str">
        <f>'Encuesta Pre-Subvebción'!B345</f>
        <v>3.            Describa alguna práctica habitual de vigilancia utilizada para la subvención/contrato?</v>
      </c>
      <c r="C5" s="57"/>
      <c r="D5" s="58"/>
      <c r="E5" s="59"/>
      <c r="F5" s="60" t="s">
        <v>252</v>
      </c>
      <c r="G5" s="61" t="s">
        <v>253</v>
      </c>
      <c r="H5" s="21"/>
      <c r="I5" s="62" t="str">
        <f>IF(F5="REFER FOLLOW-UP",H5,F5)</f>
        <v>ENVIAR PARA SEGUIMIENTO</v>
      </c>
    </row>
    <row r="7" spans="1:9" x14ac:dyDescent="0.2">
      <c r="H7" s="178" t="s">
        <v>525</v>
      </c>
      <c r="I7" s="65" t="e">
        <f>SUM(I3:I5)</f>
        <v>#N/A</v>
      </c>
    </row>
    <row r="8" spans="1:9" x14ac:dyDescent="0.2">
      <c r="H8" s="178" t="s">
        <v>526</v>
      </c>
      <c r="I8" s="65" t="e">
        <f>I7/2</f>
        <v>#N/A</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2:G14"/>
  <sheetViews>
    <sheetView workbookViewId="0">
      <selection activeCell="I8" sqref="I8:J8"/>
    </sheetView>
  </sheetViews>
  <sheetFormatPr baseColWidth="10" defaultColWidth="9.1640625" defaultRowHeight="15" x14ac:dyDescent="0.2"/>
  <cols>
    <col min="1" max="1" width="9.1640625" style="28"/>
    <col min="2" max="2" width="52.5" style="31" customWidth="1"/>
    <col min="3" max="3" width="13.5" style="28" customWidth="1"/>
    <col min="4" max="4" width="11.5" style="28" customWidth="1"/>
    <col min="5" max="5" width="40" style="28" customWidth="1"/>
    <col min="6" max="6" width="15.33203125" style="28" customWidth="1"/>
    <col min="7" max="7" width="12" style="28" customWidth="1"/>
    <col min="8" max="16384" width="9.1640625" style="28"/>
  </cols>
  <sheetData>
    <row r="2" spans="1:7" s="35" customFormat="1" ht="48" x14ac:dyDescent="0.2">
      <c r="A2" s="22" t="s">
        <v>255</v>
      </c>
      <c r="B2" s="23" t="s">
        <v>256</v>
      </c>
      <c r="C2" s="23" t="s">
        <v>257</v>
      </c>
      <c r="D2" s="23" t="s">
        <v>258</v>
      </c>
      <c r="E2" s="24" t="s">
        <v>259</v>
      </c>
      <c r="F2" s="25" t="s">
        <v>260</v>
      </c>
      <c r="G2" s="22" t="s">
        <v>261</v>
      </c>
    </row>
    <row r="3" spans="1:7" ht="32" x14ac:dyDescent="0.2">
      <c r="A3" s="26"/>
      <c r="B3" s="27" t="s">
        <v>262</v>
      </c>
      <c r="C3" s="26"/>
      <c r="D3" s="26" t="s">
        <v>263</v>
      </c>
      <c r="E3" s="26" t="s">
        <v>264</v>
      </c>
      <c r="F3" s="19"/>
      <c r="G3" s="26">
        <f>F3</f>
        <v>0</v>
      </c>
    </row>
    <row r="4" spans="1:7" ht="32" x14ac:dyDescent="0.2">
      <c r="A4" s="26"/>
      <c r="B4" s="27" t="s">
        <v>265</v>
      </c>
      <c r="C4" s="26"/>
      <c r="D4" s="26" t="s">
        <v>266</v>
      </c>
      <c r="E4" s="26"/>
      <c r="F4" s="19"/>
      <c r="G4" s="26">
        <f t="shared" ref="G4:G11" si="0">F4</f>
        <v>0</v>
      </c>
    </row>
    <row r="5" spans="1:7" ht="16" x14ac:dyDescent="0.2">
      <c r="A5" s="26"/>
      <c r="B5" s="27" t="s">
        <v>267</v>
      </c>
      <c r="C5" s="26"/>
      <c r="D5" s="26" t="s">
        <v>268</v>
      </c>
      <c r="E5" s="26"/>
      <c r="F5" s="19"/>
      <c r="G5" s="26">
        <f t="shared" si="0"/>
        <v>0</v>
      </c>
    </row>
    <row r="6" spans="1:7" ht="16" x14ac:dyDescent="0.2">
      <c r="A6" s="26"/>
      <c r="B6" s="27" t="s">
        <v>269</v>
      </c>
      <c r="C6" s="26"/>
      <c r="D6" s="26" t="s">
        <v>270</v>
      </c>
      <c r="E6" s="26"/>
      <c r="F6" s="19"/>
      <c r="G6" s="26">
        <f t="shared" si="0"/>
        <v>0</v>
      </c>
    </row>
    <row r="7" spans="1:7" ht="32" x14ac:dyDescent="0.2">
      <c r="A7" s="26"/>
      <c r="B7" s="27" t="s">
        <v>271</v>
      </c>
      <c r="C7" s="26"/>
      <c r="D7" s="26" t="s">
        <v>272</v>
      </c>
      <c r="E7" s="26"/>
      <c r="F7" s="19"/>
      <c r="G7" s="26">
        <f t="shared" si="0"/>
        <v>0</v>
      </c>
    </row>
    <row r="8" spans="1:7" ht="32" x14ac:dyDescent="0.2">
      <c r="A8" s="26"/>
      <c r="B8" s="27" t="s">
        <v>273</v>
      </c>
      <c r="C8" s="26"/>
      <c r="D8" s="26" t="s">
        <v>274</v>
      </c>
      <c r="E8" s="26"/>
      <c r="F8" s="19"/>
      <c r="G8" s="26">
        <f t="shared" si="0"/>
        <v>0</v>
      </c>
    </row>
    <row r="9" spans="1:7" ht="16" x14ac:dyDescent="0.2">
      <c r="A9" s="26"/>
      <c r="B9" s="27" t="s">
        <v>275</v>
      </c>
      <c r="C9" s="26"/>
      <c r="D9" s="26" t="s">
        <v>276</v>
      </c>
      <c r="E9" s="26"/>
      <c r="F9" s="19"/>
      <c r="G9" s="26">
        <f t="shared" si="0"/>
        <v>0</v>
      </c>
    </row>
    <row r="10" spans="1:7" ht="32" x14ac:dyDescent="0.2">
      <c r="A10" s="26"/>
      <c r="B10" s="27" t="s">
        <v>277</v>
      </c>
      <c r="C10" s="26"/>
      <c r="D10" s="26" t="s">
        <v>278</v>
      </c>
      <c r="E10" s="26"/>
      <c r="F10" s="19"/>
      <c r="G10" s="26">
        <f t="shared" si="0"/>
        <v>0</v>
      </c>
    </row>
    <row r="11" spans="1:7" ht="16" x14ac:dyDescent="0.2">
      <c r="A11" s="29"/>
      <c r="B11" s="30" t="s">
        <v>279</v>
      </c>
      <c r="C11" s="29"/>
      <c r="D11" s="29" t="s">
        <v>280</v>
      </c>
      <c r="E11" s="29"/>
      <c r="F11" s="34"/>
      <c r="G11" s="29">
        <f t="shared" si="0"/>
        <v>0</v>
      </c>
    </row>
    <row r="13" spans="1:7" x14ac:dyDescent="0.2">
      <c r="F13" s="32" t="s">
        <v>281</v>
      </c>
      <c r="G13" s="33">
        <f>SUM(G3:G12)</f>
        <v>0</v>
      </c>
    </row>
    <row r="14" spans="1:7" x14ac:dyDescent="0.2">
      <c r="F14" s="32" t="s">
        <v>282</v>
      </c>
      <c r="G14" s="33">
        <f>G13/9</f>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5DADD12B9AC8547ADDEB39D8078768C" ma:contentTypeVersion="223" ma:contentTypeDescription="Create a new document." ma:contentTypeScope="" ma:versionID="0a6331ce40b3413c9e35facb82c64138">
  <xsd:schema xmlns:xsd="http://www.w3.org/2001/XMLSchema" xmlns:xs="http://www.w3.org/2001/XMLSchema" xmlns:p="http://schemas.microsoft.com/office/2006/metadata/properties" xmlns:ns1="http://schemas.microsoft.com/sharepoint/v3" xmlns:ns2="f9347bd1-0b38-455a-9452-b4e67971548e" xmlns:ns3="80964fa5-9e98-4434-bf74-193e10d14e3e" targetNamespace="http://schemas.microsoft.com/office/2006/metadata/properties" ma:root="true" ma:fieldsID="2867b393a038e9aa09be141533ec7737" ns1:_="" ns2:_="" ns3:_="">
    <xsd:import namespace="http://schemas.microsoft.com/sharepoint/v3"/>
    <xsd:import namespace="f9347bd1-0b38-455a-9452-b4e67971548e"/>
    <xsd:import namespace="80964fa5-9e98-4434-bf74-193e10d14e3e"/>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_Flow_SignoffStatus" minOccurs="0"/>
                <xsd:element ref="ns3:MediaServiceGenerationTime" minOccurs="0"/>
                <xsd:element ref="ns3:MediaServiceEventHashCode"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2"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9347bd1-0b38-455a-9452-b4e67971548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0964fa5-9e98-4434-bf74-193e10d14e3e" elementFormDefault="qualified">
    <xsd:import namespace="http://schemas.microsoft.com/office/2006/documentManagement/types"/>
    <xsd:import namespace="http://schemas.microsoft.com/office/infopath/2007/PartnerControls"/>
    <xsd:element name="MediaServiceMetadata" ma:index="15" nillable="true" ma:displayName="MediaServiceMetadata" ma:description="" ma:hidden="true" ma:internalName="MediaServiceMetadata" ma:readOnly="true">
      <xsd:simpleType>
        <xsd:restriction base="dms:Note"/>
      </xsd:simpleType>
    </xsd:element>
    <xsd:element name="MediaServiceFastMetadata" ma:index="16" nillable="true" ma:displayName="MediaServiceFastMetadata" ma:description="" ma:hidden="true" ma:internalName="MediaServiceFastMetadata" ma:readOnly="true">
      <xsd:simpleType>
        <xsd:restriction base="dms:Note"/>
      </xsd:simpleType>
    </xsd:element>
    <xsd:element name="MediaServiceDateTaken" ma:index="17" nillable="true" ma:displayName="MediaServiceDateTaken" ma:description="" ma:hidden="true" ma:internalName="MediaServiceDateTaken" ma:readOnly="true">
      <xsd:simpleType>
        <xsd:restriction base="dms:Text"/>
      </xsd:simpleType>
    </xsd:element>
    <xsd:element name="MediaServiceAutoTags" ma:index="18" nillable="true" ma:displayName="MediaServiceAutoTags" ma:description="" ma:internalName="MediaServiceAutoTags" ma:readOnly="true">
      <xsd:simpleType>
        <xsd:restriction base="dms:Text"/>
      </xsd:simpleType>
    </xsd:element>
    <xsd:element name="MediaServiceOCR" ma:index="19" nillable="true" ma:displayName="MediaServiceOCR" ma:internalName="MediaServiceOCR" ma:readOnly="true">
      <xsd:simpleType>
        <xsd:restriction base="dms:Note">
          <xsd:maxLength value="255"/>
        </xsd:restriction>
      </xsd:simpleType>
    </xsd:element>
    <xsd:element name="_Flow_SignoffStatus" ma:index="20" nillable="true" ma:displayName="Sign-off status" ma:internalName="Sign_x002d_off_x0020_status">
      <xsd:simpleType>
        <xsd:restriction base="dms:Text"/>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Location" ma:index="23" nillable="true" ma:displayName="Location" ma:internalName="MediaServiceLocation" ma:readOnly="true">
      <xsd:simpleType>
        <xsd:restriction base="dms:Text"/>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_Flow_SignoffStatus xmlns="80964fa5-9e98-4434-bf74-193e10d14e3e" xsi:nil="true"/>
    <_dlc_DocId xmlns="f9347bd1-0b38-455a-9452-b4e67971548e">XTWU6KEWX26W-777071957-178334</_dlc_DocId>
    <_dlc_DocIdUrl xmlns="f9347bd1-0b38-455a-9452-b4e67971548e">
      <Url>https://socialimpact.sharepoint.com/sites/ops/q0175231600001/_layouts/15/DocIdRedir.aspx?ID=XTWU6KEWX26W-777071957-178334</Url>
      <Description>XTWU6KEWX26W-777071957-178334</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1D39AAC5-42D8-4E10-8562-2D278B2BC1F6}">
  <ds:schemaRefs>
    <ds:schemaRef ds:uri="http://schemas.microsoft.com/sharepoint/v3/contenttype/forms"/>
  </ds:schemaRefs>
</ds:datastoreItem>
</file>

<file path=customXml/itemProps2.xml><?xml version="1.0" encoding="utf-8"?>
<ds:datastoreItem xmlns:ds="http://schemas.openxmlformats.org/officeDocument/2006/customXml" ds:itemID="{C2B2C1C7-4A7A-4197-B438-057D42E48ACB}"/>
</file>

<file path=customXml/itemProps3.xml><?xml version="1.0" encoding="utf-8"?>
<ds:datastoreItem xmlns:ds="http://schemas.openxmlformats.org/officeDocument/2006/customXml" ds:itemID="{89F2CBCE-BCA6-4E26-8D0B-16204AD88B6A}">
  <ds:schemaRefs>
    <ds:schemaRef ds:uri="http://purl.org/dc/dcmitype/"/>
    <ds:schemaRef ds:uri="f08c2bc4-3710-4b3b-8c87-94c4ca7e91f4"/>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schemas.microsoft.com/office/infopath/2007/PartnerControls"/>
    <ds:schemaRef ds:uri="http://www.w3.org/XML/1998/namespace"/>
    <ds:schemaRef ds:uri="http://purl.org/dc/terms/"/>
  </ds:schemaRefs>
</ds:datastoreItem>
</file>

<file path=customXml/itemProps4.xml><?xml version="1.0" encoding="utf-8"?>
<ds:datastoreItem xmlns:ds="http://schemas.openxmlformats.org/officeDocument/2006/customXml" ds:itemID="{CF306F90-CF2E-481E-B286-FFA12EB14DA1}"/>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13</vt:i4>
      </vt:variant>
      <vt:variant>
        <vt:lpstr>Rangos con nombre</vt:lpstr>
      </vt:variant>
      <vt:variant>
        <vt:i4>7</vt:i4>
      </vt:variant>
    </vt:vector>
  </HeadingPairs>
  <TitlesOfParts>
    <vt:vector size="20" baseType="lpstr">
      <vt:lpstr>Documentos soporte a presentar</vt:lpstr>
      <vt:lpstr>Encuesta Pre-Subvebción</vt:lpstr>
      <vt:lpstr>Apéndice 1 - Historial Desempeñ</vt:lpstr>
      <vt:lpstr>1. Estructura Legal</vt:lpstr>
      <vt:lpstr>2. Administración Financiera</vt:lpstr>
      <vt:lpstr>3. Adquisiciones </vt:lpstr>
      <vt:lpstr>4. Recursos Humanos</vt:lpstr>
      <vt:lpstr>5. Gestión de Proyectos</vt:lpstr>
      <vt:lpstr>6. Sostenibilidad Organizaciona</vt:lpstr>
      <vt:lpstr>Evaluación Global</vt:lpstr>
      <vt:lpstr>VLOOK</vt:lpstr>
      <vt:lpstr>Codes</vt:lpstr>
      <vt:lpstr>Hoja1</vt:lpstr>
      <vt:lpstr>acctsys</vt:lpstr>
      <vt:lpstr>adre</vt:lpstr>
      <vt:lpstr>'Encuesta Pre-Subvebción'!Área_de_impresión</vt:lpstr>
      <vt:lpstr>caac</vt:lpstr>
      <vt:lpstr>yesno</vt:lpstr>
      <vt:lpstr>yn</vt:lpstr>
      <vt:lpstr>ynn</vt:lpstr>
    </vt:vector>
  </TitlesOfParts>
  <Company>World Learning,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Pre-Award Survey</dc:title>
  <dc:creator>Admin</dc:creator>
  <cp:lastModifiedBy>Microsoft Office User</cp:lastModifiedBy>
  <cp:lastPrinted>2015-02-22T19:34:33Z</cp:lastPrinted>
  <dcterms:created xsi:type="dcterms:W3CDTF">2015-02-13T16:09:36Z</dcterms:created>
  <dcterms:modified xsi:type="dcterms:W3CDTF">2020-03-04T18:36:17Z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0x01010015DADD12B9AC8547ADDEB39D8078768C</vt:lpwstr>
  </property>
  <property fmtid="{D5CDD505-2E9C-101B-9397-08002B2CF9AE}" pid="3" name="Order">
    <vt:r8>9100</vt:r8>
  </property>
  <property fmtid="{D5CDD505-2E9C-101B-9397-08002B2CF9AE}" pid="4" name="xd_ProgID">
    <vt:lpwstr/>
  </property>
  <property fmtid="{D5CDD505-2E9C-101B-9397-08002B2CF9AE}" pid="5" name="TemplateUrl">
    <vt:lpwstr/>
  </property>
  <property fmtid="{D5CDD505-2E9C-101B-9397-08002B2CF9AE}" pid="6" name="_dlc_DocIdItemGuid">
    <vt:lpwstr>3a7be485-628c-47df-8368-30d0b1519b32</vt:lpwstr>
  </property>
</Properties>
</file>